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csusanbernardino-my.sharepoint.com/personal/004664256_csusb_edu/Documents/Awards &amp; Submissions/Tanya's Drafts_Submissions_Awards/"/>
    </mc:Choice>
  </mc:AlternateContent>
  <xr:revisionPtr revIDLastSave="0" documentId="8_{C7BA5DD6-7FEA-4BBE-830C-F9164C7C939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CAL proposals" sheetId="6" r:id="rId5"/>
    <sheet name="CAL awards" sheetId="7" r:id="rId6"/>
    <sheet name="CNS proposals" sheetId="8" r:id="rId7"/>
    <sheet name="CNS awards" sheetId="9" r:id="rId8"/>
    <sheet name="COE proposals" sheetId="10" r:id="rId9"/>
    <sheet name="COE awards" sheetId="11" r:id="rId10"/>
    <sheet name="CSBS proposals" sheetId="12" r:id="rId11"/>
    <sheet name="CSBS awards" sheetId="13" r:id="rId12"/>
    <sheet name="JHBC proposals" sheetId="14" r:id="rId13"/>
    <sheet name="JHBC awards" sheetId="15" r:id="rId14"/>
    <sheet name="CEGE proposals" sheetId="16" r:id="rId15"/>
    <sheet name="CEGE awards" sheetId="17" r:id="rId16"/>
    <sheet name="Student Affairs proposals" sheetId="18" r:id="rId17"/>
    <sheet name="Student Affairs - awards" sheetId="19" r:id="rId18"/>
    <sheet name="Undergraduate Studies- Awards" sheetId="20" r:id="rId19"/>
    <sheet name="Academic Affairs proposals" sheetId="24" r:id="rId20"/>
    <sheet name="Academic Affairs - Awards" sheetId="23" r:id="rId21"/>
    <sheet name=" ITS proposals" sheetId="26" r:id="rId22"/>
    <sheet name="ITS - Awards" sheetId="31" r:id="rId23"/>
  </sheets>
  <definedNames>
    <definedName name="_xlnm._FilterDatabase" localSheetId="3" hidden="1">'Submissions Data'!$A$1:$P$53</definedName>
    <definedName name="_xlnm.Print_Area" localSheetId="7">'CNS awards'!$A$1:$L$900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E11" i="1" l="1"/>
  <c r="E26" i="1"/>
  <c r="E28" i="1" s="1"/>
  <c r="B28" i="1"/>
  <c r="C28" i="1"/>
  <c r="D28" i="1"/>
  <c r="D26" i="1"/>
  <c r="C26" i="1"/>
  <c r="B26" i="1"/>
  <c r="K8" i="23"/>
  <c r="J8" i="23"/>
  <c r="I8" i="23"/>
  <c r="H8" i="23"/>
  <c r="K14" i="19"/>
  <c r="J14" i="19"/>
  <c r="I14" i="19"/>
  <c r="H14" i="19"/>
  <c r="K21" i="15"/>
  <c r="J21" i="15"/>
  <c r="I21" i="15"/>
  <c r="H21" i="15"/>
  <c r="K17" i="13"/>
  <c r="J17" i="13"/>
  <c r="I17" i="13"/>
  <c r="H17" i="13"/>
  <c r="K6" i="11"/>
  <c r="J6" i="11"/>
  <c r="I6" i="11"/>
  <c r="H6" i="11"/>
  <c r="K28" i="9"/>
  <c r="J28" i="9"/>
  <c r="I28" i="9"/>
  <c r="H28" i="9"/>
  <c r="K7" i="7"/>
  <c r="J7" i="7"/>
  <c r="I7" i="7"/>
  <c r="H7" i="7"/>
  <c r="N60" i="2"/>
  <c r="M60" i="2"/>
  <c r="O60" i="2" s="1"/>
  <c r="L60" i="2"/>
  <c r="O59" i="2"/>
  <c r="N59" i="2"/>
  <c r="M59" i="2"/>
  <c r="L59" i="2"/>
  <c r="N58" i="2"/>
  <c r="M58" i="2"/>
  <c r="O58" i="2" s="1"/>
  <c r="L58" i="2"/>
  <c r="O57" i="2"/>
  <c r="N57" i="2"/>
  <c r="M57" i="2"/>
  <c r="L57" i="2"/>
  <c r="N56" i="2"/>
  <c r="M56" i="2"/>
  <c r="O56" i="2" s="1"/>
  <c r="L56" i="2"/>
  <c r="O55" i="2"/>
  <c r="N55" i="2"/>
  <c r="N61" i="2" s="1"/>
  <c r="M55" i="2"/>
  <c r="L55" i="2"/>
  <c r="P53" i="2"/>
  <c r="N53" i="2"/>
  <c r="M53" i="2"/>
  <c r="M61" i="2" s="1"/>
  <c r="O61" i="2" s="1"/>
  <c r="L53" i="2"/>
  <c r="L61" i="2" s="1"/>
  <c r="N52" i="2"/>
  <c r="M52" i="2"/>
  <c r="O52" i="2" s="1"/>
  <c r="L52" i="2"/>
  <c r="N51" i="2"/>
  <c r="M51" i="2"/>
  <c r="O51" i="2" s="1"/>
  <c r="L51" i="2"/>
  <c r="N50" i="2"/>
  <c r="M50" i="2"/>
  <c r="O50" i="2" s="1"/>
  <c r="L50" i="2"/>
  <c r="N49" i="2"/>
  <c r="M49" i="2"/>
  <c r="O49" i="2" s="1"/>
  <c r="L49" i="2"/>
  <c r="N48" i="2"/>
  <c r="M48" i="2"/>
  <c r="O48" i="2" s="1"/>
  <c r="L48" i="2"/>
  <c r="N47" i="2"/>
  <c r="M47" i="2"/>
  <c r="O47" i="2" s="1"/>
  <c r="L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O13" i="12"/>
  <c r="N13" i="12"/>
  <c r="M13" i="12"/>
  <c r="L13" i="12"/>
  <c r="O12" i="12"/>
  <c r="O11" i="12"/>
  <c r="O21" i="8"/>
  <c r="N21" i="8"/>
  <c r="M21" i="8"/>
  <c r="L21" i="8"/>
  <c r="O20" i="8"/>
  <c r="O19" i="8"/>
  <c r="O10" i="12"/>
  <c r="O18" i="8"/>
  <c r="O5" i="6"/>
  <c r="N5" i="6"/>
  <c r="M5" i="6"/>
  <c r="L5" i="6"/>
  <c r="O4" i="6"/>
  <c r="O4" i="24"/>
  <c r="O3" i="24"/>
  <c r="O5" i="18"/>
  <c r="O4" i="18"/>
  <c r="O3" i="18"/>
  <c r="O11" i="14"/>
  <c r="O10" i="14"/>
  <c r="O9" i="14"/>
  <c r="O8" i="14"/>
  <c r="O7" i="14"/>
  <c r="O6" i="14"/>
  <c r="O5" i="14"/>
  <c r="O4" i="14"/>
  <c r="O3" i="14"/>
  <c r="O9" i="12"/>
  <c r="O8" i="12"/>
  <c r="O7" i="12"/>
  <c r="O6" i="12"/>
  <c r="O5" i="12"/>
  <c r="O4" i="12"/>
  <c r="O3" i="12"/>
  <c r="O3" i="10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3" i="6"/>
  <c r="O53" i="2" l="1"/>
  <c r="O5" i="24" l="1"/>
  <c r="N5" i="24"/>
  <c r="M5" i="24"/>
  <c r="L5" i="24"/>
  <c r="O6" i="18"/>
  <c r="N6" i="18"/>
  <c r="M6" i="18"/>
  <c r="L6" i="18"/>
  <c r="O12" i="14"/>
  <c r="N12" i="14"/>
  <c r="M12" i="14"/>
  <c r="L12" i="14"/>
  <c r="O4" i="10"/>
  <c r="N4" i="10"/>
  <c r="M4" i="10"/>
  <c r="L4" i="10"/>
  <c r="D25" i="1" l="1"/>
  <c r="C25" i="1"/>
  <c r="E25" i="1" s="1"/>
  <c r="B25" i="1"/>
  <c r="O4" i="26"/>
  <c r="N4" i="26"/>
  <c r="M4" i="26"/>
  <c r="L4" i="26"/>
  <c r="D10" i="1" l="1"/>
  <c r="C10" i="1"/>
  <c r="B10" i="1"/>
  <c r="D24" i="1" l="1"/>
  <c r="B23" i="1"/>
  <c r="D6" i="1" l="1"/>
  <c r="K4" i="31"/>
  <c r="J4" i="31"/>
  <c r="D11" i="1" s="1"/>
  <c r="I4" i="31"/>
  <c r="C11" i="1" s="1"/>
  <c r="H4" i="31"/>
  <c r="B11" i="1" s="1"/>
  <c r="C13" i="1" l="1"/>
  <c r="D13" i="1"/>
  <c r="B13" i="1"/>
  <c r="B9" i="1"/>
  <c r="B8" i="1"/>
  <c r="B6" i="1"/>
  <c r="B5" i="1"/>
  <c r="B7" i="1"/>
  <c r="E13" i="1" l="1"/>
  <c r="D23" i="1"/>
  <c r="C23" i="1"/>
  <c r="E10" i="1" l="1"/>
  <c r="E23" i="1" l="1"/>
  <c r="D9" i="1"/>
  <c r="C9" i="1"/>
  <c r="D8" i="1"/>
  <c r="C8" i="1"/>
  <c r="C6" i="1"/>
  <c r="E6" i="1" s="1"/>
  <c r="D7" i="1"/>
  <c r="C7" i="1"/>
  <c r="D5" i="1"/>
  <c r="C5" i="1"/>
  <c r="E8" i="1" l="1"/>
  <c r="E7" i="1"/>
  <c r="E5" i="1"/>
  <c r="E9" i="1"/>
  <c r="C12" i="1"/>
  <c r="C14" i="1" s="1"/>
  <c r="D12" i="1"/>
  <c r="B12" i="1"/>
  <c r="B14" i="1" s="1"/>
  <c r="B24" i="1"/>
  <c r="D14" i="1" l="1"/>
  <c r="E12" i="1"/>
  <c r="E14" i="1" s="1"/>
  <c r="C24" i="1"/>
  <c r="E24" i="1" l="1"/>
  <c r="J4" i="20"/>
  <c r="N5" i="16" l="1"/>
  <c r="M5" i="16"/>
  <c r="I4" i="20" l="1"/>
  <c r="H4" i="20"/>
  <c r="K4" i="20"/>
  <c r="D27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7" i="1"/>
  <c r="B27" i="1"/>
  <c r="D22" i="1"/>
  <c r="C22" i="1"/>
  <c r="B22" i="1"/>
  <c r="C19" i="1"/>
  <c r="B21" i="1" l="1"/>
  <c r="E21" i="1"/>
  <c r="E22" i="1"/>
  <c r="E27" i="1"/>
  <c r="O5" i="16"/>
  <c r="E20" i="1"/>
  <c r="K5" i="17"/>
  <c r="E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sharedStrings.xml><?xml version="1.0" encoding="utf-8"?>
<sst xmlns="http://schemas.openxmlformats.org/spreadsheetml/2006/main" count="3232" uniqueCount="981">
  <si>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</si>
  <si>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</si>
  <si>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</si>
  <si>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</si>
  <si>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</si>
  <si>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</si>
  <si>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</si>
  <si>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</si>
  <si>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</si>
  <si>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</si>
  <si>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</si>
  <si>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</si>
  <si>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</si>
  <si>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</si>
  <si>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</si>
  <si>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</si>
  <si>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</si>
  <si>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</si>
  <si>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</si>
  <si>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</si>
  <si>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</si>
  <si>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</si>
  <si>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</si>
  <si>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</si>
  <si>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</si>
  <si>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</si>
  <si>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</si>
  <si>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</si>
  <si>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</si>
  <si>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</si>
  <si>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</si>
  <si>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</si>
  <si>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</si>
  <si>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</si>
  <si>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</si>
  <si>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</si>
  <si>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</si>
  <si>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</si>
  <si>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</si>
  <si>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</si>
  <si>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</si>
  <si>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</si>
  <si>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</si>
  <si>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</si>
  <si>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</si>
  <si>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</si>
  <si>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</si>
  <si>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</si>
  <si>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</si>
  <si>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</si>
  <si>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</si>
  <si>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</si>
  <si>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</si>
  <si>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</si>
  <si>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</si>
  <si>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</si>
  <si>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</si>
  <si>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</si>
  <si>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</si>
  <si>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</si>
  <si>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</si>
  <si>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</si>
  <si>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</si>
  <si>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</si>
  <si>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</si>
  <si>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</si>
  <si>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</si>
  <si>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</si>
  <si>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</si>
  <si>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</si>
  <si>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</si>
  <si>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</si>
  <si>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</si>
  <si>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</si>
  <si>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</si>
  <si>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</si>
  <si>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</si>
  <si>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</si>
  <si>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</si>
  <si>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</si>
  <si>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</si>
  <si>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</si>
  <si>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</si>
  <si>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</si>
  <si>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</si>
  <si>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</si>
  <si>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</si>
  <si>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</si>
  <si>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</si>
  <si>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</si>
  <si>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</si>
  <si>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</si>
  <si>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</si>
  <si>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</si>
  <si>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</si>
  <si>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</si>
  <si>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</si>
  <si>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</si>
  <si>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</si>
  <si>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</si>
  <si>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</si>
  <si>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</si>
  <si>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</si>
  <si>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</si>
  <si>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</si>
  <si>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</si>
  <si>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</si>
  <si>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</si>
  <si>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</si>
  <si>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</si>
  <si>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</si>
  <si>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</si>
  <si>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</si>
  <si>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</si>
  <si>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</si>
  <si>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</si>
  <si>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</si>
  <si>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</si>
  <si>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</si>
  <si>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</si>
  <si>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</si>
  <si>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</si>
  <si>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</si>
  <si>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</si>
  <si>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</si>
  <si>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</si>
  <si>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</si>
  <si>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</si>
  <si>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</si>
  <si>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</si>
  <si>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</si>
  <si>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</si>
  <si>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</si>
  <si>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</si>
  <si>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</si>
  <si>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</si>
  <si>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</si>
  <si>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</si>
  <si>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</si>
  <si>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</si>
  <si>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</si>
  <si>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</si>
  <si>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</si>
  <si>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</si>
  <si>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</si>
  <si>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</si>
  <si>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</si>
  <si>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</si>
  <si>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</si>
  <si>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</si>
  <si>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</si>
  <si>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</si>
  <si>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</si>
  <si>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</si>
  <si>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</si>
  <si>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</si>
  <si>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</si>
  <si>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</si>
  <si>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</si>
  <si>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</si>
  <si>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</si>
  <si>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</si>
  <si>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</si>
  <si>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</si>
  <si>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</si>
  <si>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</si>
  <si>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</si>
  <si>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</si>
  <si>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</si>
  <si>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</si>
  <si>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</si>
  <si>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</si>
  <si>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</si>
  <si>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</si>
  <si>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</si>
  <si>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</si>
  <si>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</si>
  <si>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</si>
  <si>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</si>
  <si>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</si>
  <si>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</si>
  <si>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</si>
  <si>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</si>
  <si>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</si>
  <si>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</si>
  <si>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</si>
  <si>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</si>
  <si>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</si>
  <si>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</si>
  <si>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</si>
  <si>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</si>
  <si>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</si>
  <si>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</si>
  <si>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</si>
  <si>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</si>
  <si>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</si>
  <si>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</si>
  <si>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</si>
  <si>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</si>
  <si>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</si>
  <si>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</si>
  <si>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</si>
  <si>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</si>
  <si>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</si>
  <si>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</si>
  <si>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</si>
  <si>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</si>
  <si>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</si>
  <si>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</si>
  <si>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</si>
  <si>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</si>
  <si>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</si>
  <si>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</si>
  <si>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</si>
  <si>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</si>
  <si>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</si>
  <si>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</si>
  <si>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</si>
  <si>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</si>
  <si>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</si>
  <si>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</si>
  <si>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</si>
  <si>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</si>
  <si>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</si>
  <si>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</si>
  <si>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</si>
  <si>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</si>
  <si>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</si>
  <si>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</si>
  <si>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</si>
  <si>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</si>
  <si>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</si>
  <si>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</si>
  <si>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</si>
  <si>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</si>
  <si>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</si>
  <si>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</si>
  <si>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</si>
  <si>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</si>
  <si>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</si>
  <si>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</si>
  <si>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</si>
  <si>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</si>
  <si>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</si>
  <si>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</si>
  <si>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</si>
  <si>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</si>
  <si>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</si>
  <si>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</si>
  <si>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</si>
  <si>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</si>
  <si>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</si>
  <si>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</si>
  <si>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</si>
  <si>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</si>
  <si>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</si>
  <si>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</si>
  <si>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</si>
  <si>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</si>
  <si>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</si>
  <si>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</si>
  <si>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</si>
  <si>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</si>
  <si>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</si>
  <si>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</si>
  <si>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</si>
  <si>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</si>
  <si>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</si>
  <si>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</si>
  <si>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</si>
  <si>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</si>
  <si>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</si>
  <si>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</si>
  <si>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</si>
  <si>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</si>
  <si>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</si>
  <si>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</si>
  <si>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</si>
  <si>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</si>
  <si>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</si>
  <si>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</si>
  <si>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</si>
  <si>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</si>
  <si>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</si>
  <si>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</si>
  <si>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</si>
  <si>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</si>
  <si>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</si>
  <si>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</si>
  <si>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</si>
  <si>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</si>
  <si>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</si>
  <si>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</si>
  <si>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</si>
  <si>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</si>
  <si>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</si>
  <si>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</si>
  <si>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</si>
  <si>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</si>
  <si>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</si>
  <si>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</si>
  <si>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</si>
  <si>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</si>
  <si>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</si>
  <si>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</si>
  <si>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</si>
  <si>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</si>
  <si>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</si>
  <si>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</si>
  <si>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</si>
  <si>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</si>
  <si>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</si>
  <si>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</si>
  <si>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</si>
  <si>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</si>
  <si>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</si>
  <si>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</si>
  <si>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</si>
  <si>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</si>
  <si>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</si>
  <si>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</si>
  <si>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</si>
  <si>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</si>
  <si>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</si>
  <si>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</si>
  <si>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</si>
  <si>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</si>
  <si>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</si>
  <si>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</si>
  <si>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</si>
  <si>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</si>
  <si>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</si>
  <si>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</si>
  <si>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</si>
  <si>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</si>
  <si>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</si>
  <si>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</si>
  <si>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</si>
  <si>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</si>
  <si>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</si>
  <si>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</si>
  <si>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</si>
  <si>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</si>
  <si>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</si>
  <si>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</si>
  <si>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</si>
  <si>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</si>
  <si>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</si>
  <si>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</si>
  <si>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</si>
  <si>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</si>
  <si>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</si>
  <si>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</si>
  <si>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</si>
  <si>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</si>
  <si>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</si>
  <si>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</si>
  <si>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</si>
  <si>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</si>
  <si>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</si>
  <si>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</si>
  <si>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</si>
  <si>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</si>
  <si>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</si>
  <si>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</si>
  <si>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</si>
  <si>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</si>
  <si>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</si>
  <si>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</si>
  <si>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</si>
  <si>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</si>
  <si>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</si>
  <si>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</si>
  <si>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</si>
  <si>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</si>
  <si>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</si>
  <si>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</si>
  <si>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</si>
  <si>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</si>
  <si>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</si>
  <si>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</si>
  <si>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</si>
  <si>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</si>
  <si>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</si>
  <si>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</si>
  <si>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</si>
  <si>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</si>
  <si>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</si>
  <si>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</si>
  <si>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</si>
  <si>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</si>
  <si>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</si>
  <si>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</si>
  <si>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</si>
  <si>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</si>
  <si>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</si>
  <si>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</si>
  <si>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</si>
  <si>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</si>
  <si>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</si>
  <si>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</si>
  <si>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</si>
  <si>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</si>
  <si>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</si>
  <si>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</si>
  <si>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</si>
  <si>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</si>
  <si>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</si>
  <si>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</si>
  <si>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</si>
  <si>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</si>
  <si>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</si>
  <si>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</si>
  <si>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</si>
  <si>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</si>
  <si>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</si>
  <si>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</si>
  <si>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</si>
  <si>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</si>
  <si>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</si>
  <si>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</si>
  <si>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</si>
  <si>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</si>
  <si>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</si>
  <si>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</si>
  <si>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</si>
  <si>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</si>
  <si>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</si>
  <si>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</si>
  <si>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</si>
  <si>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</si>
  <si>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</si>
  <si>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</si>
  <si>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</si>
  <si>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</si>
  <si>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</si>
  <si>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</si>
  <si>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</si>
  <si>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</si>
  <si>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</si>
  <si>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</si>
  <si>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</si>
  <si>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</si>
  <si>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</si>
  <si>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</si>
  <si>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</si>
  <si>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</si>
  <si>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</si>
  <si>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</si>
  <si>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</si>
  <si>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</si>
  <si>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</si>
  <si>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</si>
  <si>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</si>
  <si>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</si>
  <si>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</si>
  <si>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</si>
  <si>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</si>
  <si>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</si>
  <si>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</si>
  <si>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</si>
  <si>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</si>
  <si>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</si>
  <si>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</si>
  <si>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</si>
  <si>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</si>
  <si>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</si>
  <si>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</si>
  <si>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</si>
  <si>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</si>
  <si>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</si>
  <si>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</si>
  <si>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</si>
  <si>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</si>
  <si>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</si>
  <si>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</si>
  <si>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</si>
  <si>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</si>
  <si>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</si>
  <si>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</si>
  <si>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</si>
  <si>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</si>
  <si>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</si>
  <si>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</si>
  <si>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</si>
  <si>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</si>
  <si>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 </t>
  </si>
  <si>
    <t>CSBS - Criminal Justice</t>
  </si>
  <si>
    <t>Federal</t>
  </si>
  <si>
    <t>Submitted</t>
  </si>
  <si>
    <t>Awarded</t>
  </si>
  <si>
    <t>State</t>
  </si>
  <si>
    <t>CNS - Physics</t>
  </si>
  <si>
    <t>Popescu</t>
  </si>
  <si>
    <t>CAL - Communications</t>
  </si>
  <si>
    <t>JHBC - Inland Emp Ctr for Entr</t>
  </si>
  <si>
    <t>Federal flow through</t>
  </si>
  <si>
    <t>CSU Fullerton Auxiliary Services Corporation</t>
  </si>
  <si>
    <t>Prime: US Small Business Administration</t>
  </si>
  <si>
    <t>Lesley</t>
  </si>
  <si>
    <t>State flow through</t>
  </si>
  <si>
    <t>Wilcox-Herzog</t>
  </si>
  <si>
    <t>Amanda</t>
  </si>
  <si>
    <t>Stull</t>
  </si>
  <si>
    <t>Michael</t>
  </si>
  <si>
    <t>Stull, M.</t>
  </si>
  <si>
    <t>Vincent</t>
  </si>
  <si>
    <t>National Institutes of Health</t>
  </si>
  <si>
    <t>Fangonil-Gagalang</t>
  </si>
  <si>
    <t>Evangeline</t>
  </si>
  <si>
    <t>CNS - Nursing</t>
  </si>
  <si>
    <t>CNS - Chemistry</t>
  </si>
  <si>
    <t>Nikbakhtzadeh</t>
  </si>
  <si>
    <t>Mahmood</t>
  </si>
  <si>
    <t>Foundation</t>
  </si>
  <si>
    <t>CSBS - Sociology</t>
  </si>
  <si>
    <t>Other</t>
  </si>
  <si>
    <t>Hamouda</t>
  </si>
  <si>
    <t>Essia</t>
  </si>
  <si>
    <t>JHBC - Info &amp; Decision Sci</t>
  </si>
  <si>
    <t>National Alliance for Hispanic Health</t>
  </si>
  <si>
    <t>Prime: National Institutes of Health</t>
  </si>
  <si>
    <t>Llosent</t>
  </si>
  <si>
    <t>Giovanna</t>
  </si>
  <si>
    <t>CNS - Mathematics</t>
  </si>
  <si>
    <t>Regents of the University of California (UC San Diego)</t>
  </si>
  <si>
    <t>URBAn Native Elders (URBANE): Risk and Protective Factors for Alzheimer's and Related Dementias</t>
  </si>
  <si>
    <t>Jones</t>
  </si>
  <si>
    <t>Jacob</t>
  </si>
  <si>
    <t>Scow</t>
  </si>
  <si>
    <t>Lynn</t>
  </si>
  <si>
    <t>Jul TL COUNT =</t>
  </si>
  <si>
    <t>Aug TL COUNT =</t>
  </si>
  <si>
    <t>Sept TL COUNT =</t>
  </si>
  <si>
    <t>Oct TL COUNT =</t>
  </si>
  <si>
    <t>Nov TL COUNT =</t>
  </si>
  <si>
    <t>Dec TL COUNT =</t>
  </si>
  <si>
    <t>Jul - Dec Totals</t>
  </si>
  <si>
    <t>The Regents of the University of California Office of the President (UCOP)</t>
  </si>
  <si>
    <t>Heisterkamp</t>
  </si>
  <si>
    <t>Wasserman</t>
  </si>
  <si>
    <t>Kelli</t>
  </si>
  <si>
    <t>US Department of Education</t>
  </si>
  <si>
    <t>Bidgoli</t>
  </si>
  <si>
    <t>Tandis</t>
  </si>
  <si>
    <t>Geology</t>
  </si>
  <si>
    <t>Criminal Justice</t>
  </si>
  <si>
    <t>JHBC</t>
  </si>
  <si>
    <t>No Cost Extension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</si>
  <si>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</si>
  <si>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</si>
  <si>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</si>
  <si>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</si>
  <si>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</si>
  <si>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</si>
  <si>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</si>
  <si>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</si>
  <si>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</si>
  <si>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</si>
  <si>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</si>
  <si>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</si>
  <si>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</si>
  <si>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</si>
  <si>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NOTES</t>
  </si>
  <si>
    <t>SUBMISSIONS - COLLEGE OF NATURAL SCIENCES</t>
  </si>
  <si>
    <t>AWARDS - COLLEGE OF NATURAL SCIENCES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</si>
  <si>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</si>
  <si>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</si>
  <si>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</si>
  <si>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</si>
  <si>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</si>
  <si>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SUBMISSIONS - COLLEGE OF EXTENDED AND GLOBAL EDUCATION</t>
  </si>
  <si>
    <t>AWARDS - COLLEGE OF EXTENDED AND GLOBAL EDUCATION</t>
  </si>
  <si>
    <t>SUBMISSIONS - DIVISION OF STUDENT AFFAIRS</t>
  </si>
  <si>
    <t>AWARDS - STUDENT AFFAIRS DIVISION</t>
  </si>
  <si>
    <t>AWARDS - UNDERGRADUATE STUDIES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</si>
  <si>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</si>
  <si>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</si>
  <si>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</si>
  <si>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</si>
  <si>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</si>
  <si>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</si>
  <si>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</si>
  <si>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</si>
  <si>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</si>
  <si>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National Science Foundation</t>
  </si>
  <si>
    <t>CNS - Geology</t>
  </si>
  <si>
    <t>San Diego State University Research Foundation</t>
  </si>
  <si>
    <t>SUBMISSIONS - JACK H. BROWN COLLEGE of BUSINESS and PA</t>
  </si>
  <si>
    <t>De La O</t>
  </si>
  <si>
    <t>Newcomb</t>
  </si>
  <si>
    <t>Social Work</t>
  </si>
  <si>
    <t>Information Technology Services</t>
  </si>
  <si>
    <t>Mike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</si>
  <si>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</si>
  <si>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</si>
  <si>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</si>
  <si>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</si>
  <si>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</si>
  <si>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</si>
  <si>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</si>
  <si>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</si>
  <si>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Scott</t>
  </si>
  <si>
    <t>Southwestern Community College District</t>
  </si>
  <si>
    <t>CNS - Biological Sciences</t>
  </si>
  <si>
    <t>Tolar-Peterson</t>
  </si>
  <si>
    <t>Terezie</t>
  </si>
  <si>
    <t>Gudino</t>
  </si>
  <si>
    <t>Jasmine</t>
  </si>
  <si>
    <t>Maria</t>
  </si>
  <si>
    <t>Wimberly</t>
  </si>
  <si>
    <t>Dagostino</t>
  </si>
  <si>
    <t>QSSB First 5 San Bernardino</t>
  </si>
  <si>
    <t xml:space="preserve">Federal 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</si>
  <si>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</si>
  <si>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</si>
  <si>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</si>
  <si>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</si>
  <si>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</si>
  <si>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</si>
  <si>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</si>
  <si>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Program Income</t>
  </si>
  <si>
    <t>Effects of alcohol on sleep/activity rhythms: Focus on Hypocretin/Orexin</t>
  </si>
  <si>
    <t>Amodeo</t>
  </si>
  <si>
    <t>Leslie</t>
  </si>
  <si>
    <t>TCAP SO CSMP Prgm Income 23/24</t>
  </si>
  <si>
    <t>U.S Department of the Interior</t>
  </si>
  <si>
    <t>CSRI</t>
  </si>
  <si>
    <t>Yalamanchili</t>
  </si>
  <si>
    <t>Priyanka</t>
  </si>
  <si>
    <t>U.S Department of Education</t>
  </si>
  <si>
    <t>University of California, Riverside</t>
  </si>
  <si>
    <t>NSA Apprenticeship</t>
  </si>
  <si>
    <t>US  Small Business Administration</t>
  </si>
  <si>
    <t>CVWBC Program Income</t>
  </si>
  <si>
    <t>Various</t>
  </si>
  <si>
    <t>Jackie</t>
  </si>
  <si>
    <t xml:space="preserve">IEWBC Program Income </t>
  </si>
  <si>
    <t>Chico State Enterprise</t>
  </si>
  <si>
    <t>Long-Term Training Grant: Rehabilitation Counseling at California State University, San Bernardino</t>
  </si>
  <si>
    <t>Inland Empire Center for Entrepreneurship</t>
  </si>
  <si>
    <t>Information &amp; Decision Sciences</t>
  </si>
  <si>
    <t>San Bernardino County</t>
  </si>
  <si>
    <t xml:space="preserve">Inland Empire Womens Business Center </t>
  </si>
  <si>
    <t>Coachella Valley Womens Business Center</t>
  </si>
  <si>
    <t>Institute for Child Development and Family Relations</t>
  </si>
  <si>
    <t>Child Development</t>
  </si>
  <si>
    <t>Education Leadership &amp; Technology</t>
  </si>
  <si>
    <t>Health Science &amp; Human Ecology</t>
  </si>
  <si>
    <t>Brian</t>
  </si>
  <si>
    <t>RIMS-CAP SO CSMP 22-25</t>
  </si>
  <si>
    <t>TCAP SO CSMP 22-25</t>
  </si>
  <si>
    <t>Jacqueline</t>
  </si>
  <si>
    <t>Prime: CalOSBA</t>
  </si>
  <si>
    <t>Mickey</t>
  </si>
  <si>
    <t>Ethel</t>
  </si>
  <si>
    <t>US Small Business Administration</t>
  </si>
  <si>
    <t>Lanesskog</t>
  </si>
  <si>
    <t>Deirdre</t>
  </si>
  <si>
    <t>Collaborative Research: REU Site: DEsigning Sedimentation and Tectonics Research Experiences for Student Success (DE-STRESS)</t>
  </si>
  <si>
    <t>Modrek</t>
  </si>
  <si>
    <t>Anahid</t>
  </si>
  <si>
    <t>San Diego Association of Governments (SANDAG)</t>
  </si>
  <si>
    <t>Equity-Minded Pedagogy Course and Community of Practice</t>
  </si>
  <si>
    <t>Owen</t>
  </si>
  <si>
    <t>Kensil (Brad)</t>
  </si>
  <si>
    <t>Trustees of the California State Univ (Chancellor's Office)</t>
  </si>
  <si>
    <t>Nolta, P.</t>
  </si>
  <si>
    <t>Mississippi State University</t>
  </si>
  <si>
    <t>ITS Proposals</t>
  </si>
  <si>
    <t>David</t>
  </si>
  <si>
    <t>Contreras</t>
  </si>
  <si>
    <t>Heidy</t>
  </si>
  <si>
    <t>Alford</t>
  </si>
  <si>
    <t>Jennifer</t>
  </si>
  <si>
    <t>SCSART - Southern California Substance Addiction Research and Training</t>
  </si>
  <si>
    <t>Crawford</t>
  </si>
  <si>
    <t>Cynthia</t>
  </si>
  <si>
    <t>Burke</t>
  </si>
  <si>
    <t>Jason</t>
  </si>
  <si>
    <t>Chemistry</t>
  </si>
  <si>
    <t>Khan</t>
  </si>
  <si>
    <t>Bilal</t>
  </si>
  <si>
    <t>Bradford</t>
  </si>
  <si>
    <t>Center for Academic Excellence</t>
  </si>
  <si>
    <t xml:space="preserve">Trustees of the California State University  </t>
  </si>
  <si>
    <t>CA Dept. of Health Care Access and Information (HCAI)</t>
  </si>
  <si>
    <t>National Endowment for the Humanities</t>
  </si>
  <si>
    <t>Water Resources Institute</t>
  </si>
  <si>
    <t>Regents of the University of California, Office of the President (UCOP)</t>
  </si>
  <si>
    <t>PROPOSAL SUBMISSIONS DATA:  July 2024 - Sept 2024</t>
  </si>
  <si>
    <t>25-001-1-3</t>
  </si>
  <si>
    <t>SDOH EnRiChment Program: Integrating SDOH into Health Professions Education and Community-Based Research</t>
  </si>
  <si>
    <t>25-002-1-2</t>
  </si>
  <si>
    <t>Cyber Halo Innovation Research Program (CHIRP) Proposal #840297 (new RFP 2024-2026)</t>
  </si>
  <si>
    <t>Coulson, A.</t>
  </si>
  <si>
    <t>Pacific Northwest National Laboratory (PNNL)</t>
  </si>
  <si>
    <t>Prime: Department of Energy</t>
  </si>
  <si>
    <t>25-003-1-1</t>
  </si>
  <si>
    <t>Mojave Headwaters Monitoring &amp; Watershed Assessment</t>
  </si>
  <si>
    <t>CSBS - Geography and Environmental Studies; Institute for Watershed Resilency</t>
  </si>
  <si>
    <t>Mojave Water Agency</t>
  </si>
  <si>
    <t>25-004-1-5</t>
  </si>
  <si>
    <t>Student Support Services Program</t>
  </si>
  <si>
    <t>US Dept. of Education</t>
  </si>
  <si>
    <t>25-005-1-5</t>
  </si>
  <si>
    <t>Veterans Student Support Services Program</t>
  </si>
  <si>
    <t>Ramirez</t>
  </si>
  <si>
    <t>Agustin</t>
  </si>
  <si>
    <t>25-006-1-3</t>
  </si>
  <si>
    <t>ZeroWolf: Robust control of superconducting RF-devices</t>
  </si>
  <si>
    <t>25-007-1-3</t>
  </si>
  <si>
    <t>High Energy Physics Partnership for the Inland Empire (HEPPIE)</t>
  </si>
  <si>
    <t>Muheidat, F., Crismani, M., Sim, A.</t>
  </si>
  <si>
    <t>Office of Science</t>
  </si>
  <si>
    <t>25-008-1-3</t>
  </si>
  <si>
    <t>Building the Infrastructure for Physical Property Measurements Toward Design of Organic-Inorganic Hybrid Materials with Geometric Frustration</t>
  </si>
  <si>
    <t>Pham</t>
  </si>
  <si>
    <t>Joyce</t>
  </si>
  <si>
    <t>Youngmin, K., Callori, S.</t>
  </si>
  <si>
    <t>25-009-1-5</t>
  </si>
  <si>
    <t>CAREER-BIO: two centuries of human-caused environmental changes: elucidating genetic and phenotypic consequences in plants using historical samples.</t>
  </si>
  <si>
    <t>LopezPerez</t>
  </si>
  <si>
    <t>Lua</t>
  </si>
  <si>
    <t>25-010-1-3</t>
  </si>
  <si>
    <t>Tom Brown Plus Fish: Establishing Evidence for Sustainable Fish-Based Impact Pathways to Prevent Acute Malnutrition Relapse in Rural Nigeria</t>
  </si>
  <si>
    <t>Ragsdale, K., Fracassi, P., Nuntah, J.</t>
  </si>
  <si>
    <t>CNS - Health Science</t>
  </si>
  <si>
    <t xml:space="preserve">Fish Innovation Lab </t>
  </si>
  <si>
    <t>Prime: US Agency for International Development (USAID)</t>
  </si>
  <si>
    <t>25-017-1-3</t>
  </si>
  <si>
    <t>ComFA+Fish pRCT project</t>
  </si>
  <si>
    <t>Ragsdale, K.</t>
  </si>
  <si>
    <t>25-011-1-3</t>
  </si>
  <si>
    <t>Center of Excellence for Veteran Student Services</t>
  </si>
  <si>
    <t>25-012-1-1</t>
  </si>
  <si>
    <t>OCIE SBDC 2025</t>
  </si>
  <si>
    <t>25-013-1-2</t>
  </si>
  <si>
    <t>Conference: CI PAOS: Workshop: The CSUs Explore RDM Infrastructure - A Collaboration on Open Science with the National Institute of Informatics</t>
  </si>
  <si>
    <t>Beamer</t>
  </si>
  <si>
    <t>25-014-1-3</t>
  </si>
  <si>
    <t>Chen</t>
  </si>
  <si>
    <t>Dorothy</t>
  </si>
  <si>
    <t>Cleary, N.</t>
  </si>
  <si>
    <t>Chico State Enterprises</t>
  </si>
  <si>
    <t>25-015-1-1</t>
  </si>
  <si>
    <t>Women’s Business Center – CalOSBA TAP</t>
  </si>
  <si>
    <t>Southwest Community College District</t>
  </si>
  <si>
    <t>25-016-1-2</t>
  </si>
  <si>
    <t>Defining Community Learning at Cosmic Scales: Defining Ultrafaint Dwarf Galaxies &amp; Radical Mentorship Methods</t>
  </si>
  <si>
    <t>Maria (Katy)</t>
  </si>
  <si>
    <t>25-018-1-5</t>
  </si>
  <si>
    <t>Charles Drew University (CDU)</t>
  </si>
  <si>
    <t>25-019-1-3</t>
  </si>
  <si>
    <t>Examining differences in the brain of Parkinson's patients with and without Agent Orange exposure</t>
  </si>
  <si>
    <t>Prime: US Department of Defense</t>
  </si>
  <si>
    <t>25-020-1-1</t>
  </si>
  <si>
    <t>SBA WBC Supporting Childcare No. SB-OEDWB-24-004</t>
  </si>
  <si>
    <t>25-021-1-1</t>
  </si>
  <si>
    <t>Women's Business Center - TAP 2024-25</t>
  </si>
  <si>
    <t>25-022-1-1</t>
  </si>
  <si>
    <t>Technical Assistance Program (TAP) - Entrepreneurial Resource Centers (ERC)</t>
  </si>
  <si>
    <t xml:space="preserve">State </t>
  </si>
  <si>
    <t>Governor's Office of Business and Economic Development (GO-BIZ)</t>
  </si>
  <si>
    <t>25-023-1-3</t>
  </si>
  <si>
    <t>Democratizing Art: Heaven for Everybody</t>
  </si>
  <si>
    <t>25-024-1-5</t>
  </si>
  <si>
    <t>Research Training Groups in the Mathematical Sciences</t>
  </si>
  <si>
    <t>Dunn</t>
  </si>
  <si>
    <t>Corey</t>
  </si>
  <si>
    <t>San Diego State University Research Foundation (SDSURF)</t>
  </si>
  <si>
    <t>25-025-1-3</t>
  </si>
  <si>
    <t>Henriquez, S.</t>
  </si>
  <si>
    <t>25-026-1-1</t>
  </si>
  <si>
    <t>CSU/UC Mathematics Diagnostic Testing Project – MDTP Ammendment 3</t>
  </si>
  <si>
    <t>13/31/2024</t>
  </si>
  <si>
    <t>25-027-1-3</t>
  </si>
  <si>
    <t>REU Site: Investigations in Geometry and Knot Theory (2025-2028)</t>
  </si>
  <si>
    <t>Trapp, R.</t>
  </si>
  <si>
    <t>25-028-1-1</t>
  </si>
  <si>
    <t>CVWBC Renewal 2024-25</t>
  </si>
  <si>
    <t>25-029-1-1</t>
  </si>
  <si>
    <t>IEWBC Renewal 2024-25</t>
  </si>
  <si>
    <t>25-030-1-1</t>
  </si>
  <si>
    <t>GoBiz TAP 2023-24  Amendment 1 $200K</t>
  </si>
  <si>
    <t>25-031-1-1</t>
  </si>
  <si>
    <t>Building Capacity to Develop STEM Teacher Leaders in the Inland Empire</t>
  </si>
  <si>
    <t>Yin</t>
  </si>
  <si>
    <t>Xinying</t>
  </si>
  <si>
    <t>COE - Teacher Educ &amp; Foundtn</t>
  </si>
  <si>
    <t xml:space="preserve">National Science Foundation </t>
  </si>
  <si>
    <t>25-032-1-5</t>
  </si>
  <si>
    <t>PDC MSW Expansion (2024-29) supplemental funding</t>
  </si>
  <si>
    <t>25-033-1-3</t>
  </si>
  <si>
    <t>Collaborative Research: How to Mitigate Disruptions in the Higher Education Workforce: Analyzing STEM Faculty Productivity Before and After COVID-19</t>
  </si>
  <si>
    <t>25-034-1-1</t>
  </si>
  <si>
    <t>25-035-1-1</t>
  </si>
  <si>
    <t>Comparing Fish Gut Microbiomes and Their Role in Digestion Across Salish Sea Subtidal and Intertidal Habitats</t>
  </si>
  <si>
    <t>Heras</t>
  </si>
  <si>
    <t>Joseph</t>
  </si>
  <si>
    <t>CSU Council on Ocean Affairs, Science and Technology</t>
  </si>
  <si>
    <t>25-036-1-4</t>
  </si>
  <si>
    <t>Advancing Equitable Learning Through AI: Building California's Next-Generation Workforce</t>
  </si>
  <si>
    <t xml:space="preserve">Mihaela </t>
  </si>
  <si>
    <t xml:space="preserve">Mudeidat, F., Hou, Y. </t>
  </si>
  <si>
    <t>California Educational Learning Lab</t>
  </si>
  <si>
    <t>25-037-1-3</t>
  </si>
  <si>
    <t>Creating Resilience through Enriched Cultural Educational Resources (CRECER) in Biology</t>
  </si>
  <si>
    <t>Routing not yet completed but submitted</t>
  </si>
  <si>
    <t>CalFresh Healthy Living 2024-2027 (SNAP-Ed Subcontract)</t>
  </si>
  <si>
    <t>25-038-1-2</t>
  </si>
  <si>
    <t>PSN 2023 Research Partner</t>
  </si>
  <si>
    <t>Shteynberg</t>
  </si>
  <si>
    <t>Reveka</t>
  </si>
  <si>
    <t>Fujita, S., Guiffre, A., Marteache, N., Reitzel, J.</t>
  </si>
  <si>
    <t>SANDAG</t>
  </si>
  <si>
    <t>Prime: Bureau of Justice Assistance (BJA)</t>
  </si>
  <si>
    <t>25-039-1-1</t>
  </si>
  <si>
    <t>Sustainability, Development, and Expansion of the Prison Arts Collective Program in California Department of Corrections and Rehabilitation (CDCR) Facilities</t>
  </si>
  <si>
    <t>Prime: California Dept. of Corrections and Rehabilitation</t>
  </si>
  <si>
    <t>25-040-1-2</t>
  </si>
  <si>
    <t>Leveraging plant traits to harness natural pest control for cost-effective IPM in California citrus and avocado production</t>
  </si>
  <si>
    <t>Smith</t>
  </si>
  <si>
    <t>California State Polytechnic University, Pomona (CPP)</t>
  </si>
  <si>
    <t>Prime: Agricultural Research Institute (ARI)</t>
  </si>
  <si>
    <t>25-041-1-1</t>
  </si>
  <si>
    <t>SBCSS Students Deserve Success Tutoring Project 2024-25</t>
  </si>
  <si>
    <t>Local</t>
  </si>
  <si>
    <t>25-042-1-4</t>
  </si>
  <si>
    <t>Investigating influenza nucleoprotein interactions to define new antiviral targets</t>
  </si>
  <si>
    <t>25-045-1-4</t>
  </si>
  <si>
    <t>Mechanisms, Structures and Engineering of Flavonoid-producing Dioxygenase Enzymes</t>
  </si>
  <si>
    <t>25-043-1-1</t>
  </si>
  <si>
    <t>Science of Parenting - KITS (2024-25)</t>
  </si>
  <si>
    <t>Kamptner, L.</t>
  </si>
  <si>
    <t>25-044-1-1</t>
  </si>
  <si>
    <t>QSRC (2024-25)</t>
  </si>
  <si>
    <t>Riverside County Superintendent of Schools</t>
  </si>
  <si>
    <t>25-046</t>
  </si>
  <si>
    <t>Last update: 9/30/2024</t>
  </si>
  <si>
    <t>Library</t>
  </si>
  <si>
    <t>Mojave Headwaters Monitoring &amp; Watershed</t>
  </si>
  <si>
    <t>Equity Minded Pedagogy Course and Community of Practice(AVP Faculty Dev)</t>
  </si>
  <si>
    <t>Coyote CREWS (Career Readiness &amp; Embedded Writing Support)</t>
  </si>
  <si>
    <t>Davidson-Boyd</t>
  </si>
  <si>
    <t>Academic Success &amp; Undergraduate Advising</t>
  </si>
  <si>
    <t>Creating Inclusive Pathways to Allied Health Professions (CIPAHP)</t>
  </si>
  <si>
    <t>Vickers</t>
  </si>
  <si>
    <t>Caroline</t>
  </si>
  <si>
    <t xml:space="preserve">Academic Affairs </t>
  </si>
  <si>
    <t>Budgeted funding level in FY 2024-25 only; includes specific budget year for multi-year awards</t>
  </si>
  <si>
    <t>Antelope Valley Unified High School District (AVUHSD)</t>
  </si>
  <si>
    <t>Certificate in Spanish Language for Business Management and Public Administration with International Experience</t>
  </si>
  <si>
    <t>World Languages and Literatures</t>
  </si>
  <si>
    <t>CREST Center for Advanced, Functional Materials: Phase II</t>
  </si>
  <si>
    <t>Cousins</t>
  </si>
  <si>
    <t>Kim</t>
  </si>
  <si>
    <t>Ice preservation and landscape erosion during glacial retreat on Earth and Mars</t>
  </si>
  <si>
    <t>Todd</t>
  </si>
  <si>
    <t>Claire</t>
  </si>
  <si>
    <t>University of Washington</t>
  </si>
  <si>
    <t xml:space="preserve"> Cal-Bridge Doctoral Scholar Summer Institute Conference</t>
  </si>
  <si>
    <t>Katy</t>
  </si>
  <si>
    <t>CREST PHASE II Supplement #2</t>
  </si>
  <si>
    <t>Chemistry &amp; Biochemistry</t>
  </si>
  <si>
    <t>CREST PHASE II Supplement #3</t>
  </si>
  <si>
    <t>MDTP CSU / UC Interagency Agreement FY22 (2021-22) #200237</t>
  </si>
  <si>
    <t>University of California San Diego</t>
  </si>
  <si>
    <t xml:space="preserve">NAWI - Analytics for Causal  Analysis and Decision Support Models for Authonomous  and Smart Water Treatment </t>
  </si>
  <si>
    <t>Computer Science</t>
  </si>
  <si>
    <t xml:space="preserve">The Regents of the University of California Lawrence Berkeley National Laboratory - </t>
  </si>
  <si>
    <t>Geometry, kinematics, and slip history of the Elsinore fault in the northern Santa Ana Mountains, southern California</t>
  </si>
  <si>
    <t>Song-Brown Registered Nurse Education Capitation Program 2024 @ CSUSB</t>
  </si>
  <si>
    <t>Nursing</t>
  </si>
  <si>
    <t>State of CA Dept of Health Care Access and Information (HCAI)</t>
  </si>
  <si>
    <t>Scaling-Up ComFA+Fish for Adoption in Rural Zambia (Scaling Up ComFA+Fish)</t>
  </si>
  <si>
    <t>Health Science &amp;  Human Ecology</t>
  </si>
  <si>
    <t>Vectors &amp; Vect-Borne Disease</t>
  </si>
  <si>
    <t>The Regents of the University of California, Davis Campus</t>
  </si>
  <si>
    <t>Louis Stokes STEM Pathways and Research Alliance (CSU-LASMP) CO</t>
  </si>
  <si>
    <t>University Enterprises, Inc.</t>
  </si>
  <si>
    <t>Louis Stokes STEM Pathways and Research Alliance (CSU-LSAMP) NSF</t>
  </si>
  <si>
    <t>Acquiring a Cryogenic Piezo-Positioning Stage with Magneto-Optics for Quantum Information Research on Solid-State Defects</t>
  </si>
  <si>
    <t>Young Min</t>
  </si>
  <si>
    <t>U.S. Army Contracting Comman (ACC-APG-RTP Division)</t>
  </si>
  <si>
    <t>Providing Equitable Access to Fundamental Data Analytical Skills for STEM Students with a Theme-Based Approach</t>
  </si>
  <si>
    <t>Aldirawi</t>
  </si>
  <si>
    <t>Hani</t>
  </si>
  <si>
    <t>Geometry, kinematics, and slip history of the Mission Creek and Banning faults between Thousand Palms Canyon and Biskra Palms Oasis, southern California</t>
  </si>
  <si>
    <t>U.S Geological Survey - U.S Department of the Interior</t>
  </si>
  <si>
    <t>22 CSMP - CMP San Bernardino</t>
  </si>
  <si>
    <t>The Regents of the University of California, Office of The President (UCOP)</t>
  </si>
  <si>
    <t>22CSMP-CM-SB Prgm Inc</t>
  </si>
  <si>
    <t>Serving the Public Good: Exploring the Role of Minority Serving Institutions in the Civic Development of Racial/Ethnic Minoritized Students</t>
  </si>
  <si>
    <t>Edwin</t>
  </si>
  <si>
    <t>Special Education Rehabilation &amp; Counseling</t>
  </si>
  <si>
    <t>Loyola Marymount University</t>
  </si>
  <si>
    <t>CalFresh Outreach 2024-2027</t>
  </si>
  <si>
    <t>Chen-Maynard</t>
  </si>
  <si>
    <t xml:space="preserve">Driving Community Learning at Cosmic Scales: Defining Ultrafaint Dwarf Galaxies &amp; Radical Mentorship Methods </t>
  </si>
  <si>
    <t>Collaborative Research: Cal-Bridge: A Statewide Intersegmental Partnership Creating a Pathway for California Undergraduates to the Professoriate</t>
  </si>
  <si>
    <t>California Dept of Corrections &amp; Rehabilitation  (CDCR)</t>
  </si>
  <si>
    <t>ExMILE: Excellence as Multilingual Innovators and Leaders in Education</t>
  </si>
  <si>
    <t>Solsona-Puig</t>
  </si>
  <si>
    <t>Jordi</t>
  </si>
  <si>
    <t>Teacher Education and Foundation</t>
  </si>
  <si>
    <t>Collaborative Research: Interaction of Sensory &amp; Response Processes in Decision Making</t>
  </si>
  <si>
    <t>Gomez</t>
  </si>
  <si>
    <t>Pablo</t>
  </si>
  <si>
    <t>FAITHS Throuchcare Program</t>
  </si>
  <si>
    <t>Children &amp; Families Commission for San Bernardino County</t>
  </si>
  <si>
    <t>Improving the reliability of eye tracking to diagnose concussion.</t>
  </si>
  <si>
    <t>Brunet</t>
  </si>
  <si>
    <t>Nicolas</t>
  </si>
  <si>
    <t>National Institute of Health</t>
  </si>
  <si>
    <t>CCAMPIS CC</t>
  </si>
  <si>
    <t>CCAMPIS Virtual Services</t>
  </si>
  <si>
    <t>CCAMPIS Parent Resource Center</t>
  </si>
  <si>
    <t>The Scripps Research Entity</t>
  </si>
  <si>
    <t>Justice Systems Change Initiative</t>
  </si>
  <si>
    <t>Norris</t>
  </si>
  <si>
    <t>Alexis</t>
  </si>
  <si>
    <t>Impact of preadolescent psychostimulants on neurophysiology and sleep/wake disturbances</t>
  </si>
  <si>
    <t>National Institutes of Health - National Institute of General Medical Sciences</t>
  </si>
  <si>
    <t>PDC MSW Expansion (2024-29)</t>
  </si>
  <si>
    <t>State of California, Department of Health Care Access and Information</t>
  </si>
  <si>
    <t>Quality Start Riverside County</t>
  </si>
  <si>
    <t>Enriching education at the intersection of Data Analytics and FANH through professional experiential learning and curriculum development.</t>
  </si>
  <si>
    <t xml:space="preserve">Todos Juntos: All of Us Research Program    </t>
  </si>
  <si>
    <t>National Security Agency (NSA)</t>
  </si>
  <si>
    <t>2022 NCAEC-001 California State University San Bernardino</t>
  </si>
  <si>
    <t>NCAEC NCP 22</t>
  </si>
  <si>
    <t xml:space="preserve">Tony </t>
  </si>
  <si>
    <t>Inland Empire SBDC Main</t>
  </si>
  <si>
    <t xml:space="preserve">CSU Fullerton Auxillary Service Corp </t>
  </si>
  <si>
    <t>IE SBDC Match</t>
  </si>
  <si>
    <t xml:space="preserve">Various </t>
  </si>
  <si>
    <t>Cyber Halo Innovation Research Progm (CHIRP)</t>
  </si>
  <si>
    <t>Battelle Memorial Institute, Pacific Norwest Division ( PNNL)</t>
  </si>
  <si>
    <t>MDCP (Cross Boader E Commerce Asia)</t>
  </si>
  <si>
    <t>Washington State University</t>
  </si>
  <si>
    <t>IE SBDC TAP</t>
  </si>
  <si>
    <t>RAISE CET: Changing our value system for clean-energy technologies</t>
  </si>
  <si>
    <t>Castillo</t>
  </si>
  <si>
    <t>Elizabeth</t>
  </si>
  <si>
    <t>Management</t>
  </si>
  <si>
    <t>Regents of the University of Michigan</t>
  </si>
  <si>
    <t>Accelerate In SoCal</t>
  </si>
  <si>
    <t>Regents of the University of California,  Riverside</t>
  </si>
  <si>
    <t>NCAE-CSUSB</t>
  </si>
  <si>
    <t xml:space="preserve">National Security Agency </t>
  </si>
  <si>
    <t xml:space="preserve">CCPlanning &amp; Implementation </t>
  </si>
  <si>
    <t>OPR/California Volunteers</t>
  </si>
  <si>
    <t>Workability IV</t>
  </si>
  <si>
    <t>Palmerton</t>
  </si>
  <si>
    <t>Lori</t>
  </si>
  <si>
    <t>CSU, San Bernardino</t>
  </si>
  <si>
    <t>US Department of Educatioin</t>
  </si>
  <si>
    <t>Educational Opportunity Center (CV)</t>
  </si>
  <si>
    <t>Califorina Student Opportunity and Access Program (CalSoap)</t>
  </si>
  <si>
    <t>Figgs</t>
  </si>
  <si>
    <t>Roderick</t>
  </si>
  <si>
    <t>State of California - California Student Opportunity and Access Program</t>
  </si>
  <si>
    <t>Accelerate InSoCal</t>
  </si>
  <si>
    <t>Springer</t>
  </si>
  <si>
    <t>Molly</t>
  </si>
  <si>
    <t>Services to Students with Disabilities</t>
  </si>
  <si>
    <t xml:space="preserve">Regents of the University of California, Riverside </t>
  </si>
  <si>
    <t>CSUSB College Corp</t>
  </si>
  <si>
    <t>Governor's Office of Service and Community Engagement (GoServe)</t>
  </si>
  <si>
    <t>Coyote PRIME</t>
  </si>
  <si>
    <t>AWARD DATA:  July 2024 - September 2024</t>
  </si>
  <si>
    <t xml:space="preserve">        FY 24/25           DIRECT COST</t>
  </si>
  <si>
    <t xml:space="preserve">     FY 24/25       F&amp;A COST</t>
  </si>
  <si>
    <t xml:space="preserve">        FY 24/25          DIRECT COST</t>
  </si>
  <si>
    <t xml:space="preserve">     FY 24/25        F&amp;A COST</t>
  </si>
  <si>
    <t xml:space="preserve">        FY 24/25        DIRECT COST</t>
  </si>
  <si>
    <t xml:space="preserve">        FY 24/25         DIRECT COST</t>
  </si>
  <si>
    <t xml:space="preserve">     FY 24/25      F&amp;A COST</t>
  </si>
  <si>
    <t>Budgeted funding level in FY 2024/25 only; includes specific budget year for multi-year awards</t>
  </si>
  <si>
    <t>JHB College of Business &amp; Public Administration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</si>
</sst>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</numFmts>
  <fonts count="5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2"/>
      <color rgb="FF24242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1">
    <xf numFmtId="0" fontId="0" fillId="0" borderId="0"/>
    <xf numFmtId="44" fontId="42" fillId="0" borderId="0" applyFont="0" applyFill="0" applyBorder="0" applyAlignment="0" applyProtection="0"/>
    <xf numFmtId="0" fontId="43" fillId="0" borderId="7"/>
    <xf numFmtId="0" fontId="43" fillId="0" borderId="7"/>
    <xf numFmtId="0" fontId="46" fillId="0" borderId="7"/>
    <xf numFmtId="44" fontId="15" fillId="0" borderId="7" applyFont="0" applyFill="0" applyBorder="0" applyAlignment="0" applyProtection="0"/>
    <xf numFmtId="0" fontId="47" fillId="0" borderId="7"/>
    <xf numFmtId="43" fontId="15" fillId="0" borderId="7" applyFont="0" applyFill="0" applyBorder="0" applyAlignment="0" applyProtection="0"/>
    <xf numFmtId="9" fontId="15" fillId="0" borderId="7" applyFont="0" applyFill="0" applyBorder="0" applyAlignment="0" applyProtection="0"/>
    <xf numFmtId="0" fontId="9" fillId="0" borderId="7"/>
    <xf numFmtId="43" fontId="9" fillId="0" borderId="7" applyFont="0" applyFill="0" applyBorder="0" applyAlignment="0" applyProtection="0"/>
    <xf numFmtId="9" fontId="9" fillId="0" borderId="7" applyFont="0" applyFill="0" applyBorder="0" applyAlignment="0" applyProtection="0"/>
    <xf numFmtId="44" fontId="9" fillId="0" borderId="7" applyFont="0" applyFill="0" applyBorder="0" applyAlignment="0" applyProtection="0"/>
    <xf numFmtId="0" fontId="8" fillId="0" borderId="7"/>
    <xf numFmtId="44" fontId="8" fillId="0" borderId="7" applyFont="0" applyFill="0" applyBorder="0" applyAlignment="0" applyProtection="0"/>
    <xf numFmtId="43" fontId="8" fillId="0" borderId="7" applyFont="0" applyFill="0" applyBorder="0" applyAlignment="0" applyProtection="0"/>
    <xf numFmtId="0" fontId="7" fillId="0" borderId="7"/>
    <xf numFmtId="43" fontId="7" fillId="0" borderId="7" applyFont="0" applyFill="0" applyBorder="0" applyAlignment="0" applyProtection="0"/>
    <xf numFmtId="44" fontId="7" fillId="0" borderId="7" applyFon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7"/>
    <xf numFmtId="9" fontId="6" fillId="0" borderId="7" applyFont="0" applyFill="0" applyBorder="0" applyAlignment="0" applyProtection="0"/>
    <xf numFmtId="43" fontId="6" fillId="0" borderId="7" applyFont="0" applyFill="0" applyBorder="0" applyAlignment="0" applyProtection="0"/>
    <xf numFmtId="44" fontId="6" fillId="0" borderId="7" applyFont="0" applyFill="0" applyBorder="0" applyAlignment="0" applyProtection="0"/>
    <xf numFmtId="0" fontId="5" fillId="0" borderId="7"/>
    <xf numFmtId="43" fontId="5" fillId="0" borderId="7" applyFont="0" applyFill="0" applyBorder="0" applyAlignment="0" applyProtection="0"/>
    <xf numFmtId="9" fontId="5" fillId="0" borderId="7" applyFont="0" applyFill="0" applyBorder="0" applyAlignment="0" applyProtection="0"/>
    <xf numFmtId="44" fontId="5" fillId="0" borderId="7" applyFont="0" applyFill="0" applyBorder="0" applyAlignment="0" applyProtection="0"/>
    <xf numFmtId="0" fontId="4" fillId="0" borderId="7"/>
    <xf numFmtId="44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3" fontId="4" fillId="0" borderId="7" applyFont="0" applyFill="0" applyBorder="0" applyAlignment="0" applyProtection="0"/>
    <xf numFmtId="44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9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1" fillId="0" borderId="7"/>
    <xf numFmtId="43" fontId="1" fillId="0" borderId="7" applyFont="0" applyFill="0" applyBorder="0" applyAlignment="0" applyProtection="0"/>
    <xf numFmtId="9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363">
    <xf numFmtId="0" fontId="0" fillId="0" borderId="0" xfId="0"/>
    <xf numFmtId="0" fontId="11" fillId="0" borderId="0" xfId="0" applyFont="1"/>
    <xf numFmtId="0" fontId="12" fillId="0" borderId="0" xfId="0" applyFont="1"/>
    <xf numFmtId="0" fontId="14" fillId="0" borderId="0" xfId="0" applyFont="1"/>
    <xf numFmtId="44" fontId="11" fillId="0" borderId="0" xfId="0" applyNumberFormat="1" applyFont="1"/>
    <xf numFmtId="0" fontId="11" fillId="0" borderId="0" xfId="0" applyFont="1" applyAlignment="1">
      <alignment wrapText="1"/>
    </xf>
    <xf numFmtId="43" fontId="12" fillId="0" borderId="0" xfId="0" applyNumberFormat="1" applyFont="1"/>
    <xf numFmtId="44" fontId="12" fillId="0" borderId="0" xfId="0" applyNumberFormat="1" applyFont="1"/>
    <xf numFmtId="164" fontId="12" fillId="0" borderId="0" xfId="0" applyNumberFormat="1" applyFont="1"/>
    <xf numFmtId="0" fontId="13" fillId="0" borderId="1" xfId="0" applyFont="1" applyBorder="1"/>
    <xf numFmtId="0" fontId="12" fillId="0" borderId="1" xfId="0" applyFont="1" applyBorder="1"/>
    <xf numFmtId="0" fontId="11" fillId="0" borderId="1" xfId="0" applyFont="1" applyBorder="1" applyAlignment="1">
      <alignment vertical="top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3" xfId="0" applyFont="1" applyBorder="1" applyAlignment="1">
      <alignment wrapText="1"/>
    </xf>
    <xf numFmtId="14" fontId="11" fillId="0" borderId="3" xfId="0" applyNumberFormat="1" applyFont="1" applyBorder="1"/>
    <xf numFmtId="0" fontId="12" fillId="0" borderId="3" xfId="0" applyFont="1" applyBorder="1"/>
    <xf numFmtId="0" fontId="11" fillId="0" borderId="2" xfId="0" applyFont="1" applyBorder="1" applyAlignment="1">
      <alignment wrapText="1"/>
    </xf>
    <xf numFmtId="0" fontId="13" fillId="0" borderId="1" xfId="0" applyFont="1" applyBorder="1" applyAlignment="1">
      <alignment horizontal="left"/>
    </xf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/>
    <xf numFmtId="2" fontId="17" fillId="0" borderId="0" xfId="0" applyNumberFormat="1" applyFont="1" applyAlignment="1">
      <alignment horizontal="center"/>
    </xf>
    <xf numFmtId="0" fontId="16" fillId="0" borderId="0" xfId="0" applyFont="1" applyAlignment="1">
      <alignment wrapText="1"/>
    </xf>
    <xf numFmtId="0" fontId="18" fillId="0" borderId="0" xfId="0" applyFont="1" applyAlignment="1">
      <alignment horizontal="left"/>
    </xf>
    <xf numFmtId="0" fontId="17" fillId="0" borderId="0" xfId="0" applyFont="1"/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5" fontId="16" fillId="0" borderId="0" xfId="0" applyNumberFormat="1" applyFont="1" applyAlignment="1">
      <alignment horizontal="right"/>
    </xf>
    <xf numFmtId="10" fontId="16" fillId="0" borderId="0" xfId="0" applyNumberFormat="1" applyFont="1" applyAlignment="1">
      <alignment horizontal="right"/>
    </xf>
    <xf numFmtId="0" fontId="17" fillId="0" borderId="0" xfId="0" applyFont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left" wrapText="1"/>
    </xf>
    <xf numFmtId="0" fontId="17" fillId="3" borderId="1" xfId="0" applyFont="1" applyFill="1" applyBorder="1" applyAlignment="1">
      <alignment horizontal="center" wrapText="1"/>
    </xf>
    <xf numFmtId="43" fontId="17" fillId="2" borderId="1" xfId="0" applyNumberFormat="1" applyFont="1" applyFill="1" applyBorder="1" applyAlignment="1">
      <alignment horizontal="center" wrapText="1"/>
    </xf>
    <xf numFmtId="165" fontId="17" fillId="0" borderId="1" xfId="0" applyNumberFormat="1" applyFont="1" applyBorder="1" applyAlignment="1">
      <alignment horizontal="right" wrapText="1"/>
    </xf>
    <xf numFmtId="10" fontId="17" fillId="0" borderId="4" xfId="0" applyNumberFormat="1" applyFont="1" applyBorder="1" applyAlignment="1">
      <alignment horizontal="center" wrapText="1"/>
    </xf>
    <xf numFmtId="2" fontId="17" fillId="0" borderId="5" xfId="0" applyNumberFormat="1" applyFont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17" fillId="0" borderId="1" xfId="0" applyFont="1" applyBorder="1" applyAlignment="1">
      <alignment wrapText="1"/>
    </xf>
    <xf numFmtId="43" fontId="16" fillId="0" borderId="0" xfId="0" applyNumberFormat="1" applyFont="1"/>
    <xf numFmtId="2" fontId="16" fillId="0" borderId="0" xfId="0" applyNumberFormat="1" applyFont="1"/>
    <xf numFmtId="17" fontId="17" fillId="0" borderId="0" xfId="0" quotePrefix="1" applyNumberFormat="1" applyFont="1" applyAlignment="1">
      <alignment horizontal="righ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17" fontId="16" fillId="0" borderId="0" xfId="0" quotePrefix="1" applyNumberFormat="1" applyFont="1" applyAlignment="1">
      <alignment horizontal="right"/>
    </xf>
    <xf numFmtId="164" fontId="16" fillId="0" borderId="0" xfId="0" applyNumberFormat="1" applyFont="1"/>
    <xf numFmtId="2" fontId="22" fillId="0" borderId="0" xfId="0" applyNumberFormat="1" applyFont="1"/>
    <xf numFmtId="164" fontId="16" fillId="0" borderId="0" xfId="0" applyNumberFormat="1" applyFont="1" applyAlignment="1">
      <alignment horizontal="center"/>
    </xf>
    <xf numFmtId="17" fontId="16" fillId="0" borderId="0" xfId="0" applyNumberFormat="1" applyFont="1" applyAlignment="1">
      <alignment horizontal="right"/>
    </xf>
    <xf numFmtId="2" fontId="23" fillId="0" borderId="0" xfId="0" applyNumberFormat="1" applyFont="1"/>
    <xf numFmtId="0" fontId="17" fillId="0" borderId="0" xfId="0" applyFont="1" applyAlignment="1">
      <alignment horizontal="right"/>
    </xf>
    <xf numFmtId="2" fontId="24" fillId="0" borderId="0" xfId="0" applyNumberFormat="1" applyFont="1"/>
    <xf numFmtId="44" fontId="16" fillId="0" borderId="0" xfId="0" applyNumberFormat="1" applyFont="1"/>
    <xf numFmtId="14" fontId="16" fillId="0" borderId="0" xfId="0" applyNumberFormat="1" applyFont="1"/>
    <xf numFmtId="2" fontId="26" fillId="0" borderId="0" xfId="0" applyNumberFormat="1" applyFont="1"/>
    <xf numFmtId="0" fontId="27" fillId="0" borderId="0" xfId="0" applyFont="1"/>
    <xf numFmtId="10" fontId="16" fillId="0" borderId="0" xfId="0" applyNumberFormat="1" applyFont="1"/>
    <xf numFmtId="0" fontId="28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164" fontId="29" fillId="0" borderId="0" xfId="0" applyNumberFormat="1" applyFont="1"/>
    <xf numFmtId="165" fontId="29" fillId="0" borderId="0" xfId="0" applyNumberFormat="1" applyFont="1"/>
    <xf numFmtId="2" fontId="31" fillId="0" borderId="0" xfId="0" applyNumberFormat="1" applyFo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32" fillId="0" borderId="0" xfId="0" applyFont="1"/>
    <xf numFmtId="164" fontId="27" fillId="0" borderId="0" xfId="0" applyNumberFormat="1" applyFont="1"/>
    <xf numFmtId="165" fontId="2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wrapText="1"/>
    </xf>
    <xf numFmtId="0" fontId="34" fillId="0" borderId="0" xfId="0" applyFont="1"/>
    <xf numFmtId="0" fontId="35" fillId="0" borderId="0" xfId="0" applyFont="1"/>
    <xf numFmtId="43" fontId="16" fillId="0" borderId="0" xfId="0" applyNumberFormat="1" applyFont="1" applyAlignment="1">
      <alignment wrapText="1"/>
    </xf>
    <xf numFmtId="0" fontId="36" fillId="0" borderId="0" xfId="0" applyFont="1"/>
    <xf numFmtId="9" fontId="16" fillId="0" borderId="0" xfId="0" applyNumberFormat="1" applyFont="1"/>
    <xf numFmtId="43" fontId="17" fillId="0" borderId="1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wrapText="1"/>
    </xf>
    <xf numFmtId="17" fontId="12" fillId="0" borderId="0" xfId="0" applyNumberFormat="1" applyFont="1"/>
    <xf numFmtId="165" fontId="12" fillId="0" borderId="0" xfId="0" applyNumberFormat="1" applyFont="1"/>
    <xf numFmtId="2" fontId="12" fillId="0" borderId="0" xfId="0" applyNumberFormat="1" applyFont="1"/>
    <xf numFmtId="43" fontId="12" fillId="0" borderId="0" xfId="0" applyNumberFormat="1" applyFont="1" applyAlignment="1">
      <alignment wrapText="1"/>
    </xf>
    <xf numFmtId="2" fontId="37" fillId="0" borderId="0" xfId="0" applyNumberFormat="1" applyFont="1"/>
    <xf numFmtId="10" fontId="12" fillId="0" borderId="0" xfId="0" applyNumberFormat="1" applyFont="1"/>
    <xf numFmtId="2" fontId="38" fillId="0" borderId="0" xfId="0" applyNumberFormat="1" applyFont="1"/>
    <xf numFmtId="0" fontId="3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9" fontId="12" fillId="0" borderId="0" xfId="0" applyNumberFormat="1" applyFont="1"/>
    <xf numFmtId="0" fontId="39" fillId="0" borderId="0" xfId="0" applyFont="1"/>
    <xf numFmtId="165" fontId="39" fillId="0" borderId="0" xfId="0" applyNumberFormat="1" applyFont="1"/>
    <xf numFmtId="2" fontId="39" fillId="0" borderId="0" xfId="0" applyNumberFormat="1" applyFont="1"/>
    <xf numFmtId="0" fontId="39" fillId="0" borderId="0" xfId="0" applyFont="1" applyAlignment="1">
      <alignment wrapText="1"/>
    </xf>
    <xf numFmtId="164" fontId="39" fillId="0" borderId="0" xfId="0" applyNumberFormat="1" applyFont="1"/>
    <xf numFmtId="0" fontId="11" fillId="0" borderId="6" xfId="0" applyFont="1" applyBorder="1"/>
    <xf numFmtId="0" fontId="13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4" fontId="11" fillId="0" borderId="2" xfId="0" applyNumberFormat="1" applyFont="1" applyBorder="1"/>
    <xf numFmtId="0" fontId="13" fillId="0" borderId="3" xfId="0" applyFont="1" applyBorder="1" applyAlignment="1">
      <alignment horizontal="right" vertical="center"/>
    </xf>
    <xf numFmtId="44" fontId="13" fillId="0" borderId="1" xfId="0" applyNumberFormat="1" applyFont="1" applyBorder="1"/>
    <xf numFmtId="0" fontId="12" fillId="0" borderId="1" xfId="0" applyFont="1" applyBorder="1" applyAlignment="1">
      <alignment wrapText="1"/>
    </xf>
    <xf numFmtId="0" fontId="40" fillId="0" borderId="1" xfId="0" applyFont="1" applyBorder="1" applyAlignment="1">
      <alignment horizontal="right"/>
    </xf>
    <xf numFmtId="0" fontId="40" fillId="0" borderId="1" xfId="0" applyFont="1" applyBorder="1"/>
    <xf numFmtId="14" fontId="11" fillId="0" borderId="2" xfId="0" applyNumberFormat="1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64" fontId="13" fillId="0" borderId="1" xfId="0" applyNumberFormat="1" applyFont="1" applyBorder="1"/>
    <xf numFmtId="0" fontId="41" fillId="0" borderId="1" xfId="0" applyFont="1" applyBorder="1" applyAlignment="1">
      <alignment vertical="top"/>
    </xf>
    <xf numFmtId="44" fontId="11" fillId="0" borderId="2" xfId="0" applyNumberFormat="1" applyFont="1" applyBorder="1" applyAlignment="1">
      <alignment horizontal="right"/>
    </xf>
    <xf numFmtId="0" fontId="11" fillId="0" borderId="3" xfId="0" applyFont="1" applyBorder="1" applyAlignment="1">
      <alignment vertical="top"/>
    </xf>
    <xf numFmtId="0" fontId="13" fillId="0" borderId="3" xfId="0" applyFont="1" applyBorder="1" applyAlignment="1">
      <alignment wrapText="1"/>
    </xf>
    <xf numFmtId="0" fontId="13" fillId="0" borderId="3" xfId="0" applyFont="1" applyBorder="1"/>
    <xf numFmtId="0" fontId="13" fillId="0" borderId="3" xfId="0" applyFont="1" applyBorder="1" applyAlignment="1">
      <alignment horizontal="left"/>
    </xf>
    <xf numFmtId="0" fontId="12" fillId="0" borderId="10" xfId="0" applyFont="1" applyBorder="1"/>
    <xf numFmtId="0" fontId="11" fillId="0" borderId="2" xfId="0" applyFont="1" applyBorder="1" applyAlignment="1">
      <alignment horizontal="center"/>
    </xf>
    <xf numFmtId="164" fontId="11" fillId="0" borderId="2" xfId="0" applyNumberFormat="1" applyFont="1" applyBorder="1"/>
    <xf numFmtId="14" fontId="12" fillId="0" borderId="1" xfId="0" applyNumberFormat="1" applyFont="1" applyBorder="1"/>
    <xf numFmtId="0" fontId="15" fillId="0" borderId="1" xfId="0" applyFont="1" applyBorder="1"/>
    <xf numFmtId="14" fontId="13" fillId="0" borderId="3" xfId="0" applyNumberFormat="1" applyFont="1" applyBorder="1"/>
    <xf numFmtId="0" fontId="16" fillId="0" borderId="1" xfId="0" applyFont="1" applyBorder="1"/>
    <xf numFmtId="8" fontId="40" fillId="0" borderId="1" xfId="0" applyNumberFormat="1" applyFont="1" applyBorder="1"/>
    <xf numFmtId="0" fontId="11" fillId="0" borderId="12" xfId="0" applyFont="1" applyBorder="1"/>
    <xf numFmtId="0" fontId="11" fillId="0" borderId="13" xfId="0" applyFont="1" applyBorder="1" applyAlignment="1">
      <alignment wrapText="1"/>
    </xf>
    <xf numFmtId="0" fontId="0" fillId="0" borderId="7" xfId="0" applyBorder="1"/>
    <xf numFmtId="0" fontId="11" fillId="0" borderId="13" xfId="0" applyFont="1" applyBorder="1"/>
    <xf numFmtId="0" fontId="12" fillId="0" borderId="13" xfId="0" applyFont="1" applyBorder="1"/>
    <xf numFmtId="0" fontId="0" fillId="0" borderId="13" xfId="0" applyBorder="1"/>
    <xf numFmtId="0" fontId="11" fillId="0" borderId="13" xfId="0" applyFont="1" applyBorder="1" applyAlignment="1">
      <alignment vertical="top"/>
    </xf>
    <xf numFmtId="0" fontId="13" fillId="0" borderId="13" xfId="0" applyFont="1" applyBorder="1" applyAlignment="1">
      <alignment horizontal="left"/>
    </xf>
    <xf numFmtId="0" fontId="11" fillId="0" borderId="13" xfId="0" applyFont="1" applyBorder="1" applyAlignment="1">
      <alignment vertical="top" wrapText="1"/>
    </xf>
    <xf numFmtId="14" fontId="11" fillId="0" borderId="13" xfId="0" applyNumberFormat="1" applyFont="1" applyBorder="1"/>
    <xf numFmtId="14" fontId="13" fillId="0" borderId="1" xfId="0" applyNumberFormat="1" applyFont="1" applyBorder="1"/>
    <xf numFmtId="0" fontId="11" fillId="0" borderId="3" xfId="0" applyFont="1" applyBorder="1" applyAlignment="1">
      <alignment horizontal="right"/>
    </xf>
    <xf numFmtId="0" fontId="11" fillId="0" borderId="12" xfId="0" applyFont="1" applyBorder="1" applyAlignment="1">
      <alignment wrapText="1"/>
    </xf>
    <xf numFmtId="14" fontId="11" fillId="0" borderId="12" xfId="0" applyNumberFormat="1" applyFont="1" applyBorder="1"/>
    <xf numFmtId="0" fontId="12" fillId="0" borderId="15" xfId="0" applyFont="1" applyBorder="1"/>
    <xf numFmtId="0" fontId="0" fillId="0" borderId="16" xfId="0" applyBorder="1"/>
    <xf numFmtId="0" fontId="11" fillId="0" borderId="7" xfId="0" applyFont="1" applyBorder="1"/>
    <xf numFmtId="0" fontId="11" fillId="0" borderId="16" xfId="0" applyFont="1" applyBorder="1"/>
    <xf numFmtId="164" fontId="11" fillId="0" borderId="7" xfId="0" applyNumberFormat="1" applyFont="1" applyBorder="1"/>
    <xf numFmtId="164" fontId="11" fillId="0" borderId="0" xfId="0" applyNumberFormat="1" applyFont="1"/>
    <xf numFmtId="164" fontId="11" fillId="0" borderId="16" xfId="0" applyNumberFormat="1" applyFont="1" applyBorder="1"/>
    <xf numFmtId="44" fontId="11" fillId="0" borderId="3" xfId="0" applyNumberFormat="1" applyFont="1" applyBorder="1" applyAlignment="1">
      <alignment vertical="top"/>
    </xf>
    <xf numFmtId="44" fontId="11" fillId="0" borderId="3" xfId="0" applyNumberFormat="1" applyFont="1" applyBorder="1" applyAlignment="1">
      <alignment horizontal="right" vertical="top"/>
    </xf>
    <xf numFmtId="42" fontId="11" fillId="0" borderId="0" xfId="0" applyNumberFormat="1" applyFont="1"/>
    <xf numFmtId="42" fontId="13" fillId="0" borderId="3" xfId="0" applyNumberFormat="1" applyFont="1" applyBorder="1"/>
    <xf numFmtId="42" fontId="11" fillId="0" borderId="1" xfId="0" applyNumberFormat="1" applyFont="1" applyBorder="1" applyAlignment="1">
      <alignment horizontal="right"/>
    </xf>
    <xf numFmtId="42" fontId="11" fillId="0" borderId="1" xfId="0" applyNumberFormat="1" applyFont="1" applyBorder="1"/>
    <xf numFmtId="42" fontId="11" fillId="0" borderId="12" xfId="0" applyNumberFormat="1" applyFont="1" applyBorder="1" applyAlignment="1">
      <alignment horizontal="right"/>
    </xf>
    <xf numFmtId="42" fontId="13" fillId="0" borderId="1" xfId="0" applyNumberFormat="1" applyFont="1" applyBorder="1"/>
    <xf numFmtId="0" fontId="12" fillId="0" borderId="4" xfId="0" applyFont="1" applyBorder="1"/>
    <xf numFmtId="0" fontId="12" fillId="0" borderId="6" xfId="0" applyFont="1" applyBorder="1"/>
    <xf numFmtId="42" fontId="11" fillId="0" borderId="7" xfId="0" applyNumberFormat="1" applyFont="1" applyBorder="1"/>
    <xf numFmtId="42" fontId="11" fillId="0" borderId="16" xfId="0" applyNumberFormat="1" applyFont="1" applyBorder="1"/>
    <xf numFmtId="0" fontId="44" fillId="0" borderId="13" xfId="0" applyFont="1" applyBorder="1"/>
    <xf numFmtId="0" fontId="44" fillId="0" borderId="1" xfId="0" applyFont="1" applyBorder="1"/>
    <xf numFmtId="0" fontId="44" fillId="0" borderId="3" xfId="0" applyFont="1" applyBorder="1"/>
    <xf numFmtId="14" fontId="44" fillId="0" borderId="1" xfId="0" applyNumberFormat="1" applyFont="1" applyBorder="1"/>
    <xf numFmtId="0" fontId="44" fillId="0" borderId="1" xfId="0" applyFont="1" applyBorder="1" applyAlignment="1">
      <alignment vertical="top"/>
    </xf>
    <xf numFmtId="0" fontId="44" fillId="0" borderId="1" xfId="0" applyFont="1" applyBorder="1" applyAlignment="1">
      <alignment wrapText="1"/>
    </xf>
    <xf numFmtId="0" fontId="13" fillId="0" borderId="13" xfId="0" applyFont="1" applyBorder="1"/>
    <xf numFmtId="42" fontId="11" fillId="0" borderId="13" xfId="0" applyNumberFormat="1" applyFont="1" applyBorder="1" applyAlignment="1">
      <alignment horizontal="right"/>
    </xf>
    <xf numFmtId="42" fontId="11" fillId="0" borderId="13" xfId="0" applyNumberFormat="1" applyFont="1" applyBorder="1"/>
    <xf numFmtId="42" fontId="14" fillId="0" borderId="13" xfId="0" applyNumberFormat="1" applyFont="1" applyBorder="1" applyAlignment="1">
      <alignment horizontal="right"/>
    </xf>
    <xf numFmtId="0" fontId="11" fillId="0" borderId="13" xfId="0" applyFont="1" applyBorder="1" applyAlignment="1">
      <alignment horizontal="left" wrapText="1"/>
    </xf>
    <xf numFmtId="42" fontId="13" fillId="0" borderId="13" xfId="0" applyNumberFormat="1" applyFont="1" applyBorder="1"/>
    <xf numFmtId="0" fontId="14" fillId="0" borderId="13" xfId="0" applyFont="1" applyBorder="1" applyAlignment="1">
      <alignment horizontal="left"/>
    </xf>
    <xf numFmtId="0" fontId="12" fillId="0" borderId="7" xfId="0" applyFont="1" applyBorder="1"/>
    <xf numFmtId="0" fontId="11" fillId="0" borderId="13" xfId="0" applyFont="1" applyBorder="1" applyAlignment="1">
      <alignment horizontal="left"/>
    </xf>
    <xf numFmtId="8" fontId="13" fillId="0" borderId="13" xfId="0" applyNumberFormat="1" applyFont="1" applyBorder="1"/>
    <xf numFmtId="0" fontId="44" fillId="0" borderId="3" xfId="0" applyFont="1" applyBorder="1" applyAlignment="1">
      <alignment vertical="top"/>
    </xf>
    <xf numFmtId="0" fontId="45" fillId="0" borderId="3" xfId="0" applyFont="1" applyBorder="1" applyAlignment="1">
      <alignment horizontal="right"/>
    </xf>
    <xf numFmtId="0" fontId="45" fillId="0" borderId="3" xfId="0" applyFont="1" applyBorder="1"/>
    <xf numFmtId="0" fontId="44" fillId="0" borderId="1" xfId="0" applyFont="1" applyBorder="1" applyAlignment="1">
      <alignment horizontal="right"/>
    </xf>
    <xf numFmtId="0" fontId="13" fillId="0" borderId="7" xfId="0" applyFont="1" applyBorder="1" applyAlignment="1">
      <alignment wrapText="1"/>
    </xf>
    <xf numFmtId="0" fontId="11" fillId="0" borderId="7" xfId="0" applyFont="1" applyBorder="1" applyAlignment="1">
      <alignment wrapText="1"/>
    </xf>
    <xf numFmtId="0" fontId="11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12" fillId="0" borderId="7" xfId="0" applyFont="1" applyBorder="1" applyAlignment="1">
      <alignment wrapText="1"/>
    </xf>
    <xf numFmtId="0" fontId="12" fillId="0" borderId="7" xfId="0" applyFont="1" applyBorder="1" applyAlignment="1">
      <alignment vertical="top"/>
    </xf>
    <xf numFmtId="44" fontId="12" fillId="0" borderId="7" xfId="1" applyFont="1" applyBorder="1"/>
    <xf numFmtId="0" fontId="12" fillId="0" borderId="7" xfId="0" applyFont="1" applyBorder="1" applyAlignment="1">
      <alignment vertical="top" wrapText="1"/>
    </xf>
    <xf numFmtId="0" fontId="1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3" fillId="0" borderId="0" xfId="0" applyFont="1"/>
    <xf numFmtId="44" fontId="13" fillId="0" borderId="0" xfId="0" applyNumberFormat="1" applyFont="1"/>
    <xf numFmtId="0" fontId="13" fillId="9" borderId="13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wrapText="1"/>
    </xf>
    <xf numFmtId="0" fontId="13" fillId="10" borderId="13" xfId="0" applyFont="1" applyFill="1" applyBorder="1" applyAlignment="1">
      <alignment horizontal="left" wrapText="1"/>
    </xf>
    <xf numFmtId="43" fontId="13" fillId="10" borderId="13" xfId="0" applyNumberFormat="1" applyFont="1" applyFill="1" applyBorder="1" applyAlignment="1">
      <alignment horizontal="left" wrapText="1"/>
    </xf>
    <xf numFmtId="0" fontId="13" fillId="0" borderId="7" xfId="0" applyFont="1" applyBorder="1" applyAlignment="1">
      <alignment horizontal="right" wrapText="1"/>
    </xf>
    <xf numFmtId="0" fontId="13" fillId="0" borderId="7" xfId="0" applyFont="1" applyBorder="1" applyAlignment="1">
      <alignment horizontal="center"/>
    </xf>
    <xf numFmtId="164" fontId="13" fillId="0" borderId="7" xfId="0" applyNumberFormat="1" applyFont="1" applyBorder="1"/>
    <xf numFmtId="0" fontId="11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 wrapText="1"/>
    </xf>
    <xf numFmtId="0" fontId="41" fillId="0" borderId="7" xfId="0" applyFont="1" applyBorder="1" applyAlignment="1">
      <alignment horizontal="left"/>
    </xf>
    <xf numFmtId="0" fontId="13" fillId="0" borderId="7" xfId="0" applyFont="1" applyBorder="1" applyAlignment="1">
      <alignment horizontal="left" wrapText="1"/>
    </xf>
    <xf numFmtId="0" fontId="13" fillId="0" borderId="7" xfId="0" applyFont="1" applyBorder="1" applyAlignment="1">
      <alignment horizontal="left"/>
    </xf>
    <xf numFmtId="164" fontId="13" fillId="0" borderId="7" xfId="0" applyNumberFormat="1" applyFont="1" applyBorder="1" applyAlignment="1">
      <alignment horizontal="left"/>
    </xf>
    <xf numFmtId="0" fontId="14" fillId="0" borderId="13" xfId="0" applyFont="1" applyBorder="1" applyAlignment="1">
      <alignment horizontal="left" wrapText="1"/>
    </xf>
    <xf numFmtId="44" fontId="11" fillId="0" borderId="13" xfId="0" applyNumberFormat="1" applyFont="1" applyBorder="1" applyAlignment="1">
      <alignment horizontal="left"/>
    </xf>
    <xf numFmtId="0" fontId="41" fillId="0" borderId="7" xfId="0" applyFont="1" applyBorder="1"/>
    <xf numFmtId="0" fontId="50" fillId="0" borderId="7" xfId="0" applyFont="1" applyBorder="1" applyAlignment="1">
      <alignment horizontal="left"/>
    </xf>
    <xf numFmtId="17" fontId="11" fillId="0" borderId="13" xfId="13" applyNumberFormat="1" applyFont="1" applyBorder="1" applyAlignment="1">
      <alignment horizontal="left"/>
    </xf>
    <xf numFmtId="0" fontId="51" fillId="0" borderId="3" xfId="0" applyFont="1" applyBorder="1" applyAlignment="1">
      <alignment wrapText="1"/>
    </xf>
    <xf numFmtId="0" fontId="51" fillId="0" borderId="21" xfId="0" applyFont="1" applyBorder="1"/>
    <xf numFmtId="0" fontId="51" fillId="0" borderId="21" xfId="0" applyFont="1" applyBorder="1" applyAlignment="1">
      <alignment wrapText="1"/>
    </xf>
    <xf numFmtId="0" fontId="52" fillId="0" borderId="21" xfId="0" applyFont="1" applyBorder="1"/>
    <xf numFmtId="0" fontId="16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left"/>
    </xf>
    <xf numFmtId="0" fontId="21" fillId="2" borderId="7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/>
    <xf numFmtId="164" fontId="16" fillId="2" borderId="7" xfId="0" applyNumberFormat="1" applyFont="1" applyFill="1" applyBorder="1"/>
    <xf numFmtId="0" fontId="16" fillId="2" borderId="7" xfId="0" applyFont="1" applyFill="1" applyBorder="1"/>
    <xf numFmtId="0" fontId="21" fillId="4" borderId="7" xfId="0" applyFont="1" applyFill="1" applyBorder="1"/>
    <xf numFmtId="0" fontId="16" fillId="4" borderId="7" xfId="0" applyFont="1" applyFill="1" applyBorder="1"/>
    <xf numFmtId="164" fontId="16" fillId="4" borderId="7" xfId="0" applyNumberFormat="1" applyFont="1" applyFill="1" applyBorder="1"/>
    <xf numFmtId="165" fontId="16" fillId="4" borderId="7" xfId="0" applyNumberFormat="1" applyFont="1" applyFill="1" applyBorder="1"/>
    <xf numFmtId="0" fontId="16" fillId="4" borderId="7" xfId="0" applyFont="1" applyFill="1" applyBorder="1" applyAlignment="1">
      <alignment wrapText="1"/>
    </xf>
    <xf numFmtId="0" fontId="16" fillId="5" borderId="7" xfId="0" applyFont="1" applyFill="1" applyBorder="1" applyAlignment="1">
      <alignment wrapText="1"/>
    </xf>
    <xf numFmtId="0" fontId="17" fillId="6" borderId="7" xfId="0" applyFont="1" applyFill="1" applyBorder="1"/>
    <xf numFmtId="0" fontId="17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center"/>
    </xf>
    <xf numFmtId="0" fontId="16" fillId="7" borderId="7" xfId="0" applyFont="1" applyFill="1" applyBorder="1" applyAlignment="1">
      <alignment horizontal="center" vertical="center"/>
    </xf>
    <xf numFmtId="0" fontId="16" fillId="7" borderId="7" xfId="0" applyFont="1" applyFill="1" applyBorder="1"/>
    <xf numFmtId="0" fontId="12" fillId="7" borderId="7" xfId="0" applyFont="1" applyFill="1" applyBorder="1"/>
    <xf numFmtId="164" fontId="16" fillId="7" borderId="7" xfId="0" applyNumberFormat="1" applyFont="1" applyFill="1" applyBorder="1"/>
    <xf numFmtId="165" fontId="16" fillId="7" borderId="7" xfId="0" applyNumberFormat="1" applyFont="1" applyFill="1" applyBorder="1"/>
    <xf numFmtId="2" fontId="16" fillId="7" borderId="7" xfId="0" applyNumberFormat="1" applyFont="1" applyFill="1" applyBorder="1"/>
    <xf numFmtId="0" fontId="16" fillId="7" borderId="7" xfId="0" applyFont="1" applyFill="1" applyBorder="1" applyAlignment="1">
      <alignment wrapText="1"/>
    </xf>
    <xf numFmtId="0" fontId="16" fillId="5" borderId="7" xfId="0" applyFont="1" applyFill="1" applyBorder="1"/>
    <xf numFmtId="0" fontId="12" fillId="5" borderId="7" xfId="0" applyFont="1" applyFill="1" applyBorder="1" applyAlignment="1">
      <alignment wrapText="1"/>
    </xf>
    <xf numFmtId="0" fontId="14" fillId="0" borderId="0" xfId="0" applyFont="1" applyAlignment="1">
      <alignment horizontal="right"/>
    </xf>
    <xf numFmtId="14" fontId="11" fillId="0" borderId="13" xfId="0" applyNumberFormat="1" applyFont="1" applyBorder="1" applyAlignment="1">
      <alignment horizontal="center" wrapText="1"/>
    </xf>
    <xf numFmtId="44" fontId="52" fillId="0" borderId="21" xfId="0" applyNumberFormat="1" applyFont="1" applyBorder="1"/>
    <xf numFmtId="0" fontId="14" fillId="0" borderId="14" xfId="16" applyFont="1" applyBorder="1" applyAlignment="1">
      <alignment horizontal="left"/>
    </xf>
    <xf numFmtId="0" fontId="11" fillId="0" borderId="16" xfId="0" applyFont="1" applyBorder="1" applyAlignment="1">
      <alignment wrapText="1"/>
    </xf>
    <xf numFmtId="0" fontId="13" fillId="0" borderId="7" xfId="0" applyFont="1" applyBorder="1"/>
    <xf numFmtId="0" fontId="11" fillId="11" borderId="13" xfId="0" applyFont="1" applyFill="1" applyBorder="1"/>
    <xf numFmtId="42" fontId="11" fillId="11" borderId="13" xfId="0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0" fontId="12" fillId="0" borderId="3" xfId="0" applyFont="1" applyBorder="1" applyAlignment="1">
      <alignment wrapText="1"/>
    </xf>
    <xf numFmtId="0" fontId="12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44" fontId="11" fillId="0" borderId="13" xfId="23" applyFont="1" applyFill="1" applyBorder="1" applyAlignment="1">
      <alignment horizontal="left"/>
    </xf>
    <xf numFmtId="0" fontId="11" fillId="0" borderId="14" xfId="0" applyFont="1" applyBorder="1"/>
    <xf numFmtId="43" fontId="11" fillId="0" borderId="13" xfId="0" applyNumberFormat="1" applyFont="1" applyBorder="1" applyAlignment="1">
      <alignment horizontal="left"/>
    </xf>
    <xf numFmtId="44" fontId="11" fillId="0" borderId="13" xfId="1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0" fontId="11" fillId="0" borderId="20" xfId="0" applyFont="1" applyBorder="1"/>
    <xf numFmtId="0" fontId="13" fillId="10" borderId="22" xfId="0" applyFont="1" applyFill="1" applyBorder="1" applyAlignment="1">
      <alignment horizontal="left" wrapText="1"/>
    </xf>
    <xf numFmtId="43" fontId="13" fillId="10" borderId="22" xfId="0" applyNumberFormat="1" applyFont="1" applyFill="1" applyBorder="1" applyAlignment="1">
      <alignment horizontal="left" wrapText="1"/>
    </xf>
    <xf numFmtId="0" fontId="15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 wrapText="1"/>
    </xf>
    <xf numFmtId="0" fontId="55" fillId="0" borderId="7" xfId="0" applyFont="1" applyBorder="1" applyAlignment="1">
      <alignment horizontal="left" wrapText="1"/>
    </xf>
    <xf numFmtId="0" fontId="55" fillId="0" borderId="7" xfId="0" applyFont="1" applyBorder="1" applyAlignment="1">
      <alignment horizontal="left"/>
    </xf>
    <xf numFmtId="164" fontId="55" fillId="0" borderId="7" xfId="0" applyNumberFormat="1" applyFont="1" applyBorder="1" applyAlignment="1">
      <alignment horizontal="left"/>
    </xf>
    <xf numFmtId="42" fontId="13" fillId="0" borderId="7" xfId="0" applyNumberFormat="1" applyFont="1" applyBorder="1" applyAlignment="1">
      <alignment horizontal="left"/>
    </xf>
    <xf numFmtId="0" fontId="11" fillId="0" borderId="13" xfId="24" applyFont="1" applyBorder="1" applyAlignment="1">
      <alignment horizontal="center"/>
    </xf>
    <xf numFmtId="0" fontId="11" fillId="0" borderId="13" xfId="24" applyFont="1" applyBorder="1"/>
    <xf numFmtId="0" fontId="11" fillId="0" borderId="13" xfId="24" applyFont="1" applyBorder="1" applyAlignment="1">
      <alignment wrapText="1"/>
    </xf>
    <xf numFmtId="166" fontId="11" fillId="0" borderId="13" xfId="24" applyNumberFormat="1" applyFont="1" applyBorder="1" applyAlignment="1">
      <alignment horizontal="left"/>
    </xf>
    <xf numFmtId="44" fontId="11" fillId="0" borderId="13" xfId="24" applyNumberFormat="1" applyFont="1" applyBorder="1"/>
    <xf numFmtId="44" fontId="11" fillId="0" borderId="13" xfId="27" applyFont="1" applyBorder="1" applyAlignment="1">
      <alignment horizontal="center"/>
    </xf>
    <xf numFmtId="44" fontId="11" fillId="0" borderId="13" xfId="27" applyFont="1" applyFill="1" applyBorder="1" applyAlignment="1">
      <alignment horizontal="center"/>
    </xf>
    <xf numFmtId="0" fontId="41" fillId="0" borderId="7" xfId="0" applyFont="1" applyBorder="1" applyAlignment="1">
      <alignment vertical="top"/>
    </xf>
    <xf numFmtId="0" fontId="11" fillId="0" borderId="13" xfId="28" applyFont="1" applyBorder="1" applyAlignment="1">
      <alignment horizontal="center"/>
    </xf>
    <xf numFmtId="0" fontId="11" fillId="0" borderId="13" xfId="28" applyFont="1" applyBorder="1"/>
    <xf numFmtId="0" fontId="11" fillId="0" borderId="13" xfId="28" applyFont="1" applyBorder="1" applyAlignment="1">
      <alignment wrapText="1"/>
    </xf>
    <xf numFmtId="166" fontId="11" fillId="0" borderId="13" xfId="28" applyNumberFormat="1" applyFont="1" applyBorder="1" applyAlignment="1">
      <alignment horizontal="left"/>
    </xf>
    <xf numFmtId="44" fontId="11" fillId="0" borderId="13" xfId="28" applyNumberFormat="1" applyFont="1" applyBorder="1"/>
    <xf numFmtId="44" fontId="11" fillId="0" borderId="13" xfId="29" applyFont="1" applyBorder="1" applyAlignment="1">
      <alignment horizontal="center"/>
    </xf>
    <xf numFmtId="0" fontId="56" fillId="0" borderId="13" xfId="28" applyFont="1" applyBorder="1"/>
    <xf numFmtId="44" fontId="11" fillId="0" borderId="13" xfId="28" applyNumberFormat="1" applyFont="1" applyBorder="1" applyAlignment="1">
      <alignment horizontal="right"/>
    </xf>
    <xf numFmtId="44" fontId="11" fillId="0" borderId="13" xfId="29" applyFont="1" applyFill="1" applyBorder="1" applyAlignment="1">
      <alignment horizontal="center"/>
    </xf>
    <xf numFmtId="44" fontId="14" fillId="0" borderId="13" xfId="5" applyFont="1" applyFill="1" applyBorder="1" applyAlignment="1">
      <alignment horizontal="left"/>
    </xf>
    <xf numFmtId="44" fontId="14" fillId="0" borderId="13" xfId="0" applyNumberFormat="1" applyFont="1" applyBorder="1" applyAlignment="1">
      <alignment horizontal="left"/>
    </xf>
    <xf numFmtId="0" fontId="41" fillId="0" borderId="13" xfId="0" applyFont="1" applyBorder="1" applyAlignment="1">
      <alignment horizontal="left"/>
    </xf>
    <xf numFmtId="0" fontId="11" fillId="0" borderId="13" xfId="28" applyFont="1" applyBorder="1" applyAlignment="1">
      <alignment horizontal="left"/>
    </xf>
    <xf numFmtId="42" fontId="13" fillId="0" borderId="7" xfId="1" applyNumberFormat="1" applyFont="1" applyBorder="1"/>
    <xf numFmtId="0" fontId="53" fillId="0" borderId="13" xfId="19" applyFont="1" applyFill="1" applyBorder="1" applyAlignment="1"/>
    <xf numFmtId="0" fontId="13" fillId="0" borderId="13" xfId="0" applyFont="1" applyBorder="1" applyAlignment="1">
      <alignment wrapText="1"/>
    </xf>
    <xf numFmtId="0" fontId="13" fillId="0" borderId="13" xfId="0" applyFont="1" applyBorder="1" applyAlignment="1">
      <alignment horizontal="center"/>
    </xf>
    <xf numFmtId="14" fontId="11" fillId="0" borderId="13" xfId="0" applyNumberFormat="1" applyFont="1" applyBorder="1" applyAlignment="1">
      <alignment horizontal="right" wrapText="1"/>
    </xf>
    <xf numFmtId="0" fontId="11" fillId="11" borderId="13" xfId="0" applyFont="1" applyFill="1" applyBorder="1" applyAlignment="1">
      <alignment wrapText="1"/>
    </xf>
    <xf numFmtId="42" fontId="11" fillId="11" borderId="13" xfId="0" applyNumberFormat="1" applyFont="1" applyFill="1" applyBorder="1"/>
    <xf numFmtId="6" fontId="11" fillId="0" borderId="13" xfId="0" applyNumberFormat="1" applyFont="1" applyBorder="1"/>
    <xf numFmtId="42" fontId="13" fillId="0" borderId="13" xfId="0" applyNumberFormat="1" applyFont="1" applyBorder="1" applyAlignment="1">
      <alignment horizontal="right"/>
    </xf>
    <xf numFmtId="44" fontId="11" fillId="0" borderId="13" xfId="0" applyNumberFormat="1" applyFont="1" applyBorder="1"/>
    <xf numFmtId="0" fontId="51" fillId="0" borderId="13" xfId="0" applyFont="1" applyBorder="1"/>
    <xf numFmtId="0" fontId="11" fillId="0" borderId="14" xfId="0" applyFont="1" applyBorder="1" applyAlignment="1">
      <alignment wrapText="1"/>
    </xf>
    <xf numFmtId="44" fontId="11" fillId="0" borderId="14" xfId="0" applyNumberFormat="1" applyFont="1" applyBorder="1"/>
    <xf numFmtId="17" fontId="11" fillId="0" borderId="13" xfId="13" applyNumberFormat="1" applyFont="1" applyBorder="1" applyAlignment="1">
      <alignment horizontal="center"/>
    </xf>
    <xf numFmtId="166" fontId="11" fillId="0" borderId="13" xfId="28" applyNumberFormat="1" applyFont="1" applyBorder="1" applyAlignment="1">
      <alignment horizontal="center"/>
    </xf>
    <xf numFmtId="166" fontId="11" fillId="0" borderId="13" xfId="0" quotePrefix="1" applyNumberFormat="1" applyFont="1" applyBorder="1" applyAlignment="1">
      <alignment horizontal="center"/>
    </xf>
    <xf numFmtId="44" fontId="11" fillId="0" borderId="13" xfId="32" applyFont="1" applyBorder="1" applyAlignment="1"/>
    <xf numFmtId="0" fontId="11" fillId="0" borderId="14" xfId="0" applyFont="1" applyBorder="1" applyAlignment="1">
      <alignment horizontal="left"/>
    </xf>
    <xf numFmtId="0" fontId="11" fillId="0" borderId="23" xfId="0" applyFont="1" applyBorder="1" applyAlignment="1">
      <alignment horizontal="center"/>
    </xf>
    <xf numFmtId="0" fontId="51" fillId="0" borderId="23" xfId="0" applyFont="1" applyBorder="1" applyAlignment="1">
      <alignment wrapText="1"/>
    </xf>
    <xf numFmtId="0" fontId="11" fillId="0" borderId="23" xfId="0" applyFont="1" applyBorder="1"/>
    <xf numFmtId="0" fontId="51" fillId="0" borderId="23" xfId="0" applyFont="1" applyBorder="1"/>
    <xf numFmtId="166" fontId="11" fillId="0" borderId="23" xfId="0" applyNumberFormat="1" applyFont="1" applyBorder="1" applyAlignment="1">
      <alignment horizontal="left"/>
    </xf>
    <xf numFmtId="44" fontId="11" fillId="0" borderId="23" xfId="5" applyFont="1" applyBorder="1" applyAlignment="1">
      <alignment horizontal="center"/>
    </xf>
    <xf numFmtId="0" fontId="14" fillId="0" borderId="13" xfId="0" applyFont="1" applyBorder="1"/>
    <xf numFmtId="42" fontId="11" fillId="0" borderId="13" xfId="0" applyNumberFormat="1" applyFont="1" applyBorder="1" applyAlignment="1">
      <alignment vertical="top" wrapText="1"/>
    </xf>
    <xf numFmtId="8" fontId="11" fillId="0" borderId="13" xfId="0" applyNumberFormat="1" applyFont="1" applyBorder="1"/>
    <xf numFmtId="6" fontId="13" fillId="0" borderId="13" xfId="0" applyNumberFormat="1" applyFont="1" applyBorder="1"/>
    <xf numFmtId="44" fontId="11" fillId="0" borderId="14" xfId="36" applyFont="1" applyBorder="1" applyAlignment="1">
      <alignment horizontal="center"/>
    </xf>
    <xf numFmtId="166" fontId="11" fillId="0" borderId="13" xfId="0" applyNumberFormat="1" applyFont="1" applyBorder="1" applyAlignment="1">
      <alignment horizontal="center"/>
    </xf>
    <xf numFmtId="44" fontId="14" fillId="0" borderId="13" xfId="28" applyNumberFormat="1" applyFont="1" applyBorder="1"/>
    <xf numFmtId="44" fontId="14" fillId="0" borderId="13" xfId="24" applyNumberFormat="1" applyFont="1" applyBorder="1"/>
    <xf numFmtId="0" fontId="11" fillId="0" borderId="14" xfId="28" applyFont="1" applyBorder="1" applyAlignment="1">
      <alignment horizontal="center"/>
    </xf>
    <xf numFmtId="0" fontId="11" fillId="0" borderId="14" xfId="28" applyFont="1" applyBorder="1"/>
    <xf numFmtId="0" fontId="11" fillId="0" borderId="14" xfId="28" applyFont="1" applyBorder="1" applyAlignment="1">
      <alignment wrapText="1"/>
    </xf>
    <xf numFmtId="166" fontId="11" fillId="0" borderId="14" xfId="28" applyNumberFormat="1" applyFont="1" applyBorder="1" applyAlignment="1">
      <alignment horizontal="left"/>
    </xf>
    <xf numFmtId="44" fontId="11" fillId="0" borderId="14" xfId="29" applyFont="1" applyFill="1" applyBorder="1" applyAlignment="1">
      <alignment horizontal="center"/>
    </xf>
    <xf numFmtId="44" fontId="11" fillId="0" borderId="14" xfId="28" applyNumberFormat="1" applyFont="1" applyBorder="1"/>
    <xf numFmtId="44" fontId="11" fillId="0" borderId="14" xfId="29" applyFont="1" applyBorder="1" applyAlignment="1">
      <alignment horizontal="center"/>
    </xf>
    <xf numFmtId="0" fontId="14" fillId="0" borderId="14" xfId="0" applyFont="1" applyBorder="1" applyAlignment="1">
      <alignment horizontal="left"/>
    </xf>
    <xf numFmtId="0" fontId="14" fillId="0" borderId="14" xfId="0" applyFont="1" applyBorder="1" applyAlignment="1">
      <alignment horizontal="left" wrapText="1"/>
    </xf>
    <xf numFmtId="166" fontId="14" fillId="0" borderId="14" xfId="0" applyNumberFormat="1" applyFont="1" applyBorder="1" applyAlignment="1">
      <alignment horizontal="left"/>
    </xf>
    <xf numFmtId="43" fontId="14" fillId="0" borderId="14" xfId="18" applyNumberFormat="1" applyFont="1" applyFill="1" applyBorder="1" applyAlignment="1">
      <alignment horizontal="center"/>
    </xf>
    <xf numFmtId="43" fontId="14" fillId="0" borderId="14" xfId="18" applyNumberFormat="1" applyFont="1" applyFill="1" applyBorder="1" applyAlignment="1">
      <alignment horizontal="left"/>
    </xf>
    <xf numFmtId="44" fontId="14" fillId="0" borderId="14" xfId="28" applyNumberFormat="1" applyFont="1" applyBorder="1"/>
    <xf numFmtId="0" fontId="51" fillId="0" borderId="14" xfId="0" applyFont="1" applyBorder="1"/>
    <xf numFmtId="166" fontId="11" fillId="0" borderId="14" xfId="0" quotePrefix="1" applyNumberFormat="1" applyFont="1" applyBorder="1" applyAlignment="1">
      <alignment horizontal="center"/>
    </xf>
    <xf numFmtId="42" fontId="11" fillId="0" borderId="16" xfId="0" quotePrefix="1" applyNumberFormat="1" applyFont="1" applyBorder="1"/>
    <xf numFmtId="42" fontId="11" fillId="0" borderId="7" xfId="0" quotePrefix="1" applyNumberFormat="1" applyFont="1" applyBorder="1"/>
    <xf numFmtId="0" fontId="14" fillId="0" borderId="16" xfId="0" applyFont="1" applyBorder="1"/>
    <xf numFmtId="0" fontId="11" fillId="0" borderId="0" xfId="0" applyFont="1" applyAlignment="1">
      <alignment horizontal="right"/>
    </xf>
    <xf numFmtId="0" fontId="10" fillId="8" borderId="0" xfId="0" applyFont="1" applyFill="1" applyAlignment="1">
      <alignment horizontal="center"/>
    </xf>
    <xf numFmtId="0" fontId="0" fillId="9" borderId="0" xfId="0" applyFill="1"/>
    <xf numFmtId="0" fontId="10" fillId="0" borderId="0" xfId="0" applyFont="1" applyAlignment="1">
      <alignment horizontal="left"/>
    </xf>
    <xf numFmtId="49" fontId="20" fillId="4" borderId="7" xfId="0" applyNumberFormat="1" applyFont="1" applyFill="1" applyBorder="1" applyAlignment="1">
      <alignment horizontal="center" vertical="top" wrapText="1"/>
    </xf>
    <xf numFmtId="0" fontId="25" fillId="0" borderId="7" xfId="0" applyFont="1" applyBorder="1"/>
    <xf numFmtId="0" fontId="49" fillId="10" borderId="8" xfId="0" applyFont="1" applyFill="1" applyBorder="1" applyAlignment="1">
      <alignment horizontal="center" vertical="center" wrapText="1"/>
    </xf>
    <xf numFmtId="0" fontId="49" fillId="10" borderId="11" xfId="0" applyFont="1" applyFill="1" applyBorder="1" applyAlignment="1">
      <alignment horizontal="center" vertical="center" wrapText="1"/>
    </xf>
    <xf numFmtId="0" fontId="49" fillId="10" borderId="9" xfId="0" applyFont="1" applyFill="1" applyBorder="1" applyAlignment="1">
      <alignment horizontal="center" vertical="center" wrapText="1"/>
    </xf>
    <xf numFmtId="0" fontId="49" fillId="10" borderId="18" xfId="0" applyFont="1" applyFill="1" applyBorder="1" applyAlignment="1">
      <alignment horizontal="center" vertical="center" wrapText="1"/>
    </xf>
    <xf numFmtId="0" fontId="49" fillId="10" borderId="17" xfId="0" applyFont="1" applyFill="1" applyBorder="1" applyAlignment="1">
      <alignment horizontal="center" vertical="center" wrapText="1"/>
    </xf>
    <xf numFmtId="0" fontId="49" fillId="10" borderId="19" xfId="0" applyFont="1" applyFill="1" applyBorder="1" applyAlignment="1">
      <alignment horizontal="center" vertical="center" wrapText="1"/>
    </xf>
    <xf numFmtId="0" fontId="49" fillId="10" borderId="13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top"/>
    </xf>
    <xf numFmtId="0" fontId="25" fillId="0" borderId="5" xfId="0" applyFont="1" applyBorder="1"/>
    <xf numFmtId="0" fontId="25" fillId="0" borderId="6" xfId="0" applyFont="1" applyBorder="1"/>
  </cellXfs>
  <cellStyles count="41">
    <cellStyle name="Comma 10" xfId="38" xr:uid="{4779BB35-A373-4EE8-9CF5-0723BE2F9429}"/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omma 7" xfId="25" xr:uid="{B9D4C35A-7B9B-44DB-ACE5-65C6CE2268FC}"/>
    <cellStyle name="Comma 8" xfId="31" xr:uid="{FB8100CC-7A7E-465C-BC17-57D823319F16}"/>
    <cellStyle name="Comma 9" xfId="34" xr:uid="{B0DC7FED-E4CA-40A0-B99E-21C00AABA3BD}"/>
    <cellStyle name="Currency" xfId="1" builtinId="4"/>
    <cellStyle name="Currency 10" xfId="36" xr:uid="{D3B6CE57-04C4-42F4-85CE-83593F999F52}"/>
    <cellStyle name="Currency 11" xfId="40" xr:uid="{E9879D45-7334-4BCC-974F-27546DAD79E5}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Currency 7" xfId="27" xr:uid="{A37C6F60-02E7-4DF4-851F-0354E0EAC0FE}"/>
    <cellStyle name="Currency 8" xfId="29" xr:uid="{E1874B80-A5ED-42A0-85B6-6EB34414BC72}"/>
    <cellStyle name="Currency 9" xfId="32" xr:uid="{B6516B82-15F8-4B9D-BFA7-850035C1DEA2}"/>
    <cellStyle name="Hyperlink" xfId="19" builtinId="8"/>
    <cellStyle name="Normal" xfId="0" builtinId="0"/>
    <cellStyle name="Normal 10" xfId="33" xr:uid="{248B5472-F015-4DA5-A911-1D20599DB603}"/>
    <cellStyle name="Normal 11" xfId="37" xr:uid="{6B930847-F5E9-4780-870F-549EE4171EE1}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Normal 8" xfId="24" xr:uid="{B4504D29-4B37-471B-BD60-8028BA62D5EA}"/>
    <cellStyle name="Normal 9" xfId="28" xr:uid="{51FAA93F-0E60-4232-90E2-D35AA9804FD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  <cellStyle name="Percent 5" xfId="26" xr:uid="{09D776A5-0CED-4DC9-B0FA-ABBDD5C72C22}"/>
    <cellStyle name="Percent 6" xfId="30" xr:uid="{6FE4BD8C-0F56-41B1-9429-CEEE8489B3E7}"/>
    <cellStyle name="Percent 7" xfId="35" xr:uid="{D930181C-BEF2-424E-A031-28850318776F}"/>
    <cellStyle name="Percent 8" xfId="39" xr:uid="{8F6349BE-1941-4E3A-AE96-5441D759E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5"/>
  <sheetViews>
    <sheetView tabSelected="1" workbookViewId="0">
      <selection activeCell="H14" sqref="H14"/>
    </sheetView>
  </sheetViews>
  <sheetFormatPr defaultColWidth="12.58203125" defaultRowHeight="15" customHeight="1" x14ac:dyDescent="0.3"/>
  <cols>
    <col min="1" max="1" width="43.3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348" t="s">
        <v>0</v>
      </c>
      <c r="B1" s="349"/>
      <c r="C1" s="349"/>
      <c r="D1" s="349"/>
      <c r="E1" s="349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350" t="s">
        <v>971</v>
      </c>
      <c r="B3" s="350"/>
      <c r="C3" s="350"/>
      <c r="D3" s="3"/>
      <c r="E3" s="3"/>
    </row>
    <row r="4" spans="1:25" ht="25" customHeight="1" x14ac:dyDescent="0.35">
      <c r="A4" s="198" t="s">
        <v>1</v>
      </c>
      <c r="B4" s="198" t="s">
        <v>2</v>
      </c>
      <c r="C4" s="198" t="s">
        <v>3</v>
      </c>
      <c r="D4" s="198" t="s">
        <v>4</v>
      </c>
      <c r="E4" s="198" t="s">
        <v>5</v>
      </c>
    </row>
    <row r="5" spans="1:25" ht="15" customHeight="1" x14ac:dyDescent="0.35">
      <c r="A5" s="3" t="s">
        <v>6</v>
      </c>
      <c r="B5" s="1">
        <f>'CAL awards'!H7</f>
        <v>4</v>
      </c>
      <c r="C5" s="154">
        <f>'CAL awards'!I7</f>
        <v>414126.48</v>
      </c>
      <c r="D5" s="154">
        <f>'CAL awards'!J7</f>
        <v>32028.52</v>
      </c>
      <c r="E5" s="154">
        <f>SUM(C5:D5)</f>
        <v>446155</v>
      </c>
    </row>
    <row r="6" spans="1:25" ht="15" customHeight="1" x14ac:dyDescent="0.35">
      <c r="A6" s="1" t="s">
        <v>7</v>
      </c>
      <c r="B6" s="1">
        <f>'COE awards'!H6</f>
        <v>3</v>
      </c>
      <c r="C6" s="154">
        <f>'COE awards'!I6</f>
        <v>9353174.6300000008</v>
      </c>
      <c r="D6" s="154">
        <f>'COE awards'!J6</f>
        <v>1133613.6599999999</v>
      </c>
      <c r="E6" s="154">
        <f>SUM(C6:D6)</f>
        <v>10486788.290000001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awards'!H28</f>
        <v>25</v>
      </c>
      <c r="C7" s="154">
        <f>'CNS awards'!I28</f>
        <v>3195731.29</v>
      </c>
      <c r="D7" s="154">
        <f>'CNS awards'!J28</f>
        <v>732336</v>
      </c>
      <c r="E7" s="154">
        <f>SUM(C7:D7)</f>
        <v>3928067.29</v>
      </c>
    </row>
    <row r="8" spans="1:25" ht="17.25" customHeight="1" x14ac:dyDescent="0.35">
      <c r="A8" s="5" t="s">
        <v>9</v>
      </c>
      <c r="B8" s="1">
        <f>'CSBS awards'!H17</f>
        <v>14</v>
      </c>
      <c r="C8" s="154">
        <f>'CSBS awards'!I17</f>
        <v>4662854.29</v>
      </c>
      <c r="D8" s="154">
        <f>'CSBS awards'!J17</f>
        <v>772237.7</v>
      </c>
      <c r="E8" s="154">
        <f>SUM(C8:D8)</f>
        <v>5435091.9900000002</v>
      </c>
    </row>
    <row r="9" spans="1:25" ht="15" customHeight="1" x14ac:dyDescent="0.35">
      <c r="A9" s="3" t="s">
        <v>980</v>
      </c>
      <c r="B9" s="1">
        <f>'JHBC awards'!H21</f>
        <v>18</v>
      </c>
      <c r="C9" s="154">
        <f>'JHBC awards'!I21</f>
        <v>3312258.5999999996</v>
      </c>
      <c r="D9" s="154">
        <f>'JHBC awards'!J21</f>
        <v>735374.59</v>
      </c>
      <c r="E9" s="154">
        <f>SUM(C9:D9)</f>
        <v>4047633.1899999995</v>
      </c>
    </row>
    <row r="10" spans="1:25" ht="15" customHeight="1" x14ac:dyDescent="0.35">
      <c r="A10" s="5" t="s">
        <v>579</v>
      </c>
      <c r="B10" s="151">
        <f>'Academic Affairs - Awards'!$H$8</f>
        <v>5</v>
      </c>
      <c r="C10" s="153">
        <f>'Academic Affairs - Awards'!I8</f>
        <v>1278951</v>
      </c>
      <c r="D10" s="153">
        <f>'Academic Affairs - Awards'!$J$8</f>
        <v>74484</v>
      </c>
      <c r="E10" s="153">
        <f t="shared" ref="E10:E11" si="0">SUM(C10:D10)</f>
        <v>1353435</v>
      </c>
    </row>
    <row r="11" spans="1:25" ht="15" customHeight="1" thickBot="1" x14ac:dyDescent="0.4">
      <c r="A11" s="253" t="s">
        <v>592</v>
      </c>
      <c r="B11" s="152">
        <f>'ITS - Awards'!$H$4</f>
        <v>0</v>
      </c>
      <c r="C11" s="155">
        <f>'ITS - Awards'!$I$4</f>
        <v>0</v>
      </c>
      <c r="D11" s="155">
        <f>'ITS - Awards'!$J$4</f>
        <v>0</v>
      </c>
      <c r="E11" s="155">
        <f t="shared" si="0"/>
        <v>0</v>
      </c>
    </row>
    <row r="12" spans="1:25" ht="15" customHeight="1" x14ac:dyDescent="0.35">
      <c r="A12" s="3" t="s">
        <v>583</v>
      </c>
      <c r="B12" s="151">
        <f>SUM(B5:B10)</f>
        <v>69</v>
      </c>
      <c r="C12" s="153">
        <f>SUM(C5:C11)</f>
        <v>22217096.289999999</v>
      </c>
      <c r="D12" s="153">
        <f>SUM(D5:D11)</f>
        <v>3480074.4699999997</v>
      </c>
      <c r="E12" s="153">
        <f>SUM(C12:D12)</f>
        <v>25697170.759999998</v>
      </c>
    </row>
    <row r="13" spans="1:25" ht="16" thickBot="1" x14ac:dyDescent="0.4">
      <c r="A13" s="152" t="s">
        <v>581</v>
      </c>
      <c r="B13" s="152">
        <f>'Student Affairs - awards'!$H$14</f>
        <v>11</v>
      </c>
      <c r="C13" s="155">
        <f>'Student Affairs - awards'!I14</f>
        <v>4814478.8</v>
      </c>
      <c r="D13" s="155">
        <f>'Student Affairs - awards'!J14</f>
        <v>206464.4</v>
      </c>
      <c r="E13" s="155">
        <f>SUM(C13:D13)</f>
        <v>5020943.2</v>
      </c>
    </row>
    <row r="14" spans="1:25" ht="15" customHeight="1" x14ac:dyDescent="0.35">
      <c r="A14" s="249" t="s">
        <v>580</v>
      </c>
      <c r="B14" s="1">
        <f>SUM(B12:B13)</f>
        <v>80</v>
      </c>
      <c r="C14" s="154">
        <f>SUM(C12:C13)</f>
        <v>27031575.09</v>
      </c>
      <c r="D14" s="154">
        <f>SUM(D12:D13)</f>
        <v>3686538.8699999996</v>
      </c>
      <c r="E14" s="154">
        <f>SUM(E12:E13)</f>
        <v>30718113.959999997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350" t="s">
        <v>690</v>
      </c>
      <c r="B17" s="350"/>
      <c r="C17" s="350"/>
      <c r="D17" s="350"/>
      <c r="E17" s="4"/>
    </row>
    <row r="18" spans="1:5" ht="25" customHeight="1" x14ac:dyDescent="0.35">
      <c r="A18" s="198" t="s">
        <v>1</v>
      </c>
      <c r="B18" s="198" t="s">
        <v>2</v>
      </c>
      <c r="C18" s="199" t="s">
        <v>3</v>
      </c>
      <c r="D18" s="199" t="s">
        <v>4</v>
      </c>
      <c r="E18" s="199" t="s">
        <v>5</v>
      </c>
    </row>
    <row r="19" spans="1:5" s="1" customFormat="1" ht="15" customHeight="1" x14ac:dyDescent="0.35">
      <c r="A19" s="1" t="s">
        <v>6</v>
      </c>
      <c r="B19" s="1">
        <f>'CAL proposals'!L5</f>
        <v>2</v>
      </c>
      <c r="C19" s="158">
        <f>'CAL proposals'!M5</f>
        <v>1480989</v>
      </c>
      <c r="D19" s="158">
        <f>'CAL proposals'!N5</f>
        <v>32498</v>
      </c>
      <c r="E19" s="158">
        <f t="shared" ref="E19:E27" si="1">SUM(C19:D19)</f>
        <v>1513487</v>
      </c>
    </row>
    <row r="20" spans="1:5" s="1" customFormat="1" ht="15" customHeight="1" x14ac:dyDescent="0.35">
      <c r="A20" s="1" t="s">
        <v>7</v>
      </c>
      <c r="B20" s="1">
        <f>'COE proposals'!L4</f>
        <v>1</v>
      </c>
      <c r="C20" s="158">
        <f>'COE proposals'!M4</f>
        <v>79290</v>
      </c>
      <c r="D20" s="158">
        <f>'COE proposals'!N4</f>
        <v>20615</v>
      </c>
      <c r="E20" s="158">
        <f t="shared" si="1"/>
        <v>99905</v>
      </c>
    </row>
    <row r="21" spans="1:5" s="1" customFormat="1" ht="15" customHeight="1" x14ac:dyDescent="0.35">
      <c r="A21" s="1" t="s">
        <v>8</v>
      </c>
      <c r="B21" s="1">
        <f>'CNS proposals'!L21</f>
        <v>18</v>
      </c>
      <c r="C21" s="158">
        <f>'CNS proposals'!M21</f>
        <v>6831622</v>
      </c>
      <c r="D21" s="158">
        <f>'CNS proposals'!N21</f>
        <v>1684427</v>
      </c>
      <c r="E21" s="158">
        <f t="shared" si="1"/>
        <v>8516049</v>
      </c>
    </row>
    <row r="22" spans="1:5" s="1" customFormat="1" ht="15.75" customHeight="1" x14ac:dyDescent="0.35">
      <c r="A22" s="5" t="s">
        <v>9</v>
      </c>
      <c r="B22" s="1">
        <f>'CSBS proposals'!L13</f>
        <v>10</v>
      </c>
      <c r="C22" s="158">
        <f>'CSBS proposals'!M13</f>
        <v>3529204</v>
      </c>
      <c r="D22" s="158">
        <f>'CSBS proposals'!N13</f>
        <v>513353</v>
      </c>
      <c r="E22" s="158">
        <f t="shared" si="1"/>
        <v>4042557</v>
      </c>
    </row>
    <row r="23" spans="1:5" s="1" customFormat="1" ht="15" customHeight="1" x14ac:dyDescent="0.35">
      <c r="A23" s="3" t="s">
        <v>10</v>
      </c>
      <c r="B23" s="151">
        <f>'JHBC proposals'!L12</f>
        <v>9</v>
      </c>
      <c r="C23" s="345">
        <f>'JHBC proposals'!M12</f>
        <v>2447830</v>
      </c>
      <c r="D23" s="166">
        <f>'JHBC proposals'!N12</f>
        <v>133787</v>
      </c>
      <c r="E23" s="166">
        <f t="shared" si="1"/>
        <v>2581617</v>
      </c>
    </row>
    <row r="24" spans="1:5" s="1" customFormat="1" ht="15" customHeight="1" x14ac:dyDescent="0.35">
      <c r="A24" s="3" t="s">
        <v>582</v>
      </c>
      <c r="B24" s="151">
        <f>'Academic Affairs proposals'!L5</f>
        <v>2</v>
      </c>
      <c r="C24" s="166">
        <f>'Academic Affairs proposals'!M5</f>
        <v>88382</v>
      </c>
      <c r="D24" s="166">
        <f>'Academic Affairs proposals'!N5</f>
        <v>28940</v>
      </c>
      <c r="E24" s="166">
        <f>SUM(C24:D24)</f>
        <v>117322</v>
      </c>
    </row>
    <row r="25" spans="1:5" s="1" customFormat="1" ht="15" customHeight="1" thickBot="1" x14ac:dyDescent="0.4">
      <c r="A25" s="346" t="s">
        <v>669</v>
      </c>
      <c r="B25" s="152">
        <f>' ITS proposals'!L4</f>
        <v>0</v>
      </c>
      <c r="C25" s="344">
        <f>' ITS proposals'!M4</f>
        <v>0</v>
      </c>
      <c r="D25" s="167">
        <f>' ITS proposals'!N4</f>
        <v>0</v>
      </c>
      <c r="E25" s="167">
        <f>SUM(C25:D25)</f>
        <v>0</v>
      </c>
    </row>
    <row r="26" spans="1:5" s="1" customFormat="1" ht="15" customHeight="1" x14ac:dyDescent="0.35">
      <c r="A26" s="3" t="s">
        <v>583</v>
      </c>
      <c r="B26" s="1">
        <f>SUM(B19:B25)</f>
        <v>42</v>
      </c>
      <c r="C26" s="158">
        <f>SUM(C19:C25)</f>
        <v>14457317</v>
      </c>
      <c r="D26" s="158">
        <f>SUM(D19:D25)</f>
        <v>2413620</v>
      </c>
      <c r="E26" s="158">
        <f>SUM(E19:E25)</f>
        <v>16870937</v>
      </c>
    </row>
    <row r="27" spans="1:5" s="1" customFormat="1" ht="15" customHeight="1" thickBot="1" x14ac:dyDescent="0.4">
      <c r="A27" s="152" t="s">
        <v>581</v>
      </c>
      <c r="B27" s="152">
        <f>'Student Affairs proposals'!L6</f>
        <v>3</v>
      </c>
      <c r="C27" s="167">
        <f>'Student Affairs proposals'!M6</f>
        <v>2250842</v>
      </c>
      <c r="D27" s="167">
        <f>'Student Affairs proposals'!N6</f>
        <v>263430</v>
      </c>
      <c r="E27" s="167">
        <f t="shared" si="1"/>
        <v>2514272</v>
      </c>
    </row>
    <row r="28" spans="1:5" s="1" customFormat="1" ht="15" customHeight="1" x14ac:dyDescent="0.35">
      <c r="A28" s="347" t="s">
        <v>584</v>
      </c>
      <c r="B28" s="151">
        <f>SUM(B26:B27)</f>
        <v>45</v>
      </c>
      <c r="C28" s="166">
        <f>SUM(C26:C27)</f>
        <v>16708159</v>
      </c>
      <c r="D28" s="166">
        <f>SUM(D26:D27)</f>
        <v>2677050</v>
      </c>
      <c r="E28" s="166">
        <f>SUM(E26:E27)</f>
        <v>19385209</v>
      </c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B30" s="151"/>
      <c r="C30" s="166"/>
      <c r="D30" s="166"/>
      <c r="E30" s="166"/>
    </row>
    <row r="31" spans="1:5" s="1" customFormat="1" ht="15" customHeight="1" x14ac:dyDescent="0.35">
      <c r="C31" s="4"/>
      <c r="D31" s="4"/>
      <c r="E31" s="4"/>
    </row>
    <row r="32" spans="1:5" s="1" customFormat="1" ht="15" customHeight="1" x14ac:dyDescent="0.35">
      <c r="C32" s="154"/>
      <c r="D32" s="154"/>
      <c r="E32" s="154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  <c r="C44" s="8"/>
      <c r="D44" s="8"/>
      <c r="E44" s="8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  <row r="1005" spans="2:2" ht="14.25" customHeight="1" x14ac:dyDescent="0.35">
      <c r="B1005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89"/>
  <sheetViews>
    <sheetView topLeftCell="C1" workbookViewId="0">
      <selection activeCell="J18" sqref="J18"/>
    </sheetView>
  </sheetViews>
  <sheetFormatPr defaultColWidth="12.58203125" defaultRowHeight="15" customHeight="1" x14ac:dyDescent="0.3"/>
  <cols>
    <col min="1" max="1" width="11.25" style="137" customWidth="1"/>
    <col min="2" max="2" width="86.08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1" customWidth="1"/>
    <col min="7" max="7" width="56.33203125" style="191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59" t="s">
        <v>567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974</v>
      </c>
      <c r="J2" s="203" t="s">
        <v>975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2">
        <v>21960</v>
      </c>
      <c r="B3" s="182" t="s">
        <v>627</v>
      </c>
      <c r="C3" s="182" t="s">
        <v>188</v>
      </c>
      <c r="D3" s="182" t="s">
        <v>189</v>
      </c>
      <c r="E3" s="182" t="s">
        <v>190</v>
      </c>
      <c r="F3" s="178" t="s">
        <v>647</v>
      </c>
      <c r="G3" s="178" t="s">
        <v>901</v>
      </c>
      <c r="H3" s="217">
        <v>45474</v>
      </c>
      <c r="I3" s="264">
        <v>8475041.6300000008</v>
      </c>
      <c r="J3" s="264">
        <v>1105057.6599999999</v>
      </c>
      <c r="K3" s="264">
        <v>9580099.290000001</v>
      </c>
      <c r="L3" s="182"/>
    </row>
    <row r="4" spans="1:26" s="207" customFormat="1" ht="30" customHeight="1" x14ac:dyDescent="0.35">
      <c r="A4" s="182">
        <v>21548</v>
      </c>
      <c r="B4" s="182" t="s">
        <v>639</v>
      </c>
      <c r="C4" s="182" t="s">
        <v>628</v>
      </c>
      <c r="D4" s="182" t="s">
        <v>629</v>
      </c>
      <c r="E4" s="182" t="s">
        <v>190</v>
      </c>
      <c r="F4" s="178" t="s">
        <v>895</v>
      </c>
      <c r="G4" s="178" t="s">
        <v>630</v>
      </c>
      <c r="H4" s="217">
        <v>45505</v>
      </c>
      <c r="I4" s="264">
        <v>196565</v>
      </c>
      <c r="J4" s="264">
        <v>3436</v>
      </c>
      <c r="K4" s="264">
        <v>200001</v>
      </c>
      <c r="L4" s="182"/>
    </row>
    <row r="5" spans="1:26" s="207" customFormat="1" ht="30" customHeight="1" thickBot="1" x14ac:dyDescent="0.4">
      <c r="A5" s="336">
        <v>21997</v>
      </c>
      <c r="B5" s="336" t="s">
        <v>902</v>
      </c>
      <c r="C5" s="336" t="s">
        <v>903</v>
      </c>
      <c r="D5" s="336" t="s">
        <v>904</v>
      </c>
      <c r="E5" s="336" t="s">
        <v>190</v>
      </c>
      <c r="F5" s="330" t="s">
        <v>905</v>
      </c>
      <c r="G5" s="337" t="s">
        <v>542</v>
      </c>
      <c r="H5" s="338">
        <v>45536</v>
      </c>
      <c r="I5" s="339">
        <v>681568</v>
      </c>
      <c r="J5" s="339">
        <v>25120</v>
      </c>
      <c r="K5" s="340">
        <v>706688</v>
      </c>
      <c r="L5" s="336"/>
    </row>
    <row r="6" spans="1:26" ht="27.75" customHeight="1" x14ac:dyDescent="0.35">
      <c r="A6" s="271"/>
      <c r="B6" s="270"/>
      <c r="C6" s="270"/>
      <c r="D6" s="270"/>
      <c r="E6" s="270"/>
      <c r="F6" s="271"/>
      <c r="G6" s="272" t="s">
        <v>556</v>
      </c>
      <c r="H6" s="273">
        <f>COUNT(I3:I5)</f>
        <v>3</v>
      </c>
      <c r="I6" s="274">
        <f>SUM(I3:I5)</f>
        <v>9353174.6300000008</v>
      </c>
      <c r="J6" s="274">
        <f>SUM(J3:J5)</f>
        <v>1133613.6599999999</v>
      </c>
      <c r="K6" s="274">
        <f>SUM(K3:K5)</f>
        <v>10486788.290000001</v>
      </c>
      <c r="L6" s="270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208"/>
      <c r="B7" s="207"/>
      <c r="C7" s="207"/>
      <c r="D7" s="207"/>
      <c r="E7" s="207"/>
      <c r="F7" s="208"/>
      <c r="G7" s="208"/>
      <c r="H7" s="207"/>
      <c r="I7" s="207"/>
      <c r="J7" s="207"/>
      <c r="K7" s="207"/>
      <c r="L7" s="207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208"/>
      <c r="B8" s="207"/>
      <c r="C8" s="207"/>
      <c r="D8" s="207"/>
      <c r="E8" s="207"/>
      <c r="G8" s="209" t="s">
        <v>850</v>
      </c>
      <c r="H8" s="209"/>
      <c r="I8" s="207"/>
      <c r="J8" s="207"/>
      <c r="K8" s="207"/>
      <c r="L8" s="207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08"/>
      <c r="B9" s="207"/>
      <c r="C9" s="207"/>
      <c r="D9" s="207"/>
      <c r="E9" s="207"/>
      <c r="F9" s="209"/>
      <c r="G9" s="209"/>
      <c r="H9" s="207"/>
      <c r="I9" s="207"/>
      <c r="J9" s="207"/>
      <c r="K9" s="207"/>
      <c r="L9" s="207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92"/>
      <c r="G10" s="192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92"/>
      <c r="G11" s="192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92"/>
      <c r="G12" s="192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92"/>
      <c r="G13" s="192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92"/>
      <c r="G14" s="192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92"/>
      <c r="G15" s="192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92"/>
      <c r="G16" s="192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92"/>
      <c r="G17" s="192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92"/>
      <c r="G18" s="192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92"/>
      <c r="G19" s="192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92"/>
      <c r="G20" s="192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92"/>
      <c r="G21" s="19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92"/>
      <c r="G22" s="19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92"/>
      <c r="G23" s="19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92"/>
      <c r="G24" s="19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92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92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92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92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92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92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92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92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92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92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92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92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92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92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92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92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92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92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92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92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92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92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92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92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92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92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92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92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92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92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92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92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92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92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92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92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92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92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92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92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92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92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92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92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92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92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92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92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92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92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92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92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92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92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92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92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92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92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92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92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92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92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92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92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92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92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92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92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92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92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92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92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92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92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92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92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92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92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92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92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92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92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92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92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92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92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92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92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92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92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92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92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92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92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92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92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92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92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92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92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92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92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92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92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92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92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92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92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92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92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92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92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92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92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92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92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92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92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92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92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92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92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92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92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92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92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92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92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92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92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92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92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92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92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92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92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92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92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92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92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92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92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92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92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92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92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92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92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92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92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92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92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92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92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92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92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92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92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92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92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92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92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92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92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92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92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92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92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92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92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92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92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92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92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92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92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92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92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92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92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92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92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92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92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92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92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92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92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92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92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92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92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92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92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92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92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92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92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92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92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92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92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92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92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92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92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92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92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92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92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92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92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92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92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92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92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92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92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92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92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92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92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92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92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92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92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92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92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92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92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92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92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92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92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92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92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92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92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92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92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92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92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92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92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92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92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92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92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92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92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92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92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92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92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92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92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92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92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92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92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92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92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92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92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92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92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92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92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92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92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92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92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92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92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92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92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92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92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92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92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92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92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92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92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92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92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92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92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92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92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92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92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92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92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92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92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92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92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92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92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92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92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92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92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92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92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92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92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92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92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92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92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92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92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92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92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92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92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92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92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92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92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92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92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92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92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92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92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92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92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92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92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92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92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92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92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92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92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92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92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92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92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92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92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92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92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92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92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92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92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92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92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92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92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92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92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92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92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92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92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92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92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92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92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92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92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92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92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92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92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92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92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92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92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92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92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92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92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92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92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92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92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92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92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92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92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92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92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92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92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92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92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92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92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92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92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92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92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92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92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92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92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92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92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92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92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92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92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92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92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92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92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92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92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92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92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92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92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92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92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92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92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92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92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92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92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92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92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92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92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92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92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92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92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92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92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92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92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92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92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92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92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92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92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92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92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92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92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92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92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92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92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92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92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92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92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92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92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92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92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92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92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92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92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92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92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92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92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92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92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92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92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92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92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92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92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92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92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92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92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92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92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92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92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92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92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92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92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92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92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92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92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92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92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92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92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92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92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92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92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92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92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92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92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92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92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92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92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92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92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92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92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92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92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92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92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92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92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92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92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92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92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92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92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92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92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92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92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92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92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92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92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92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92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92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92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92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92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92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92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92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92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92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92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92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92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92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92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92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92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92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92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92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92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92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92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92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92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92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92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92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92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92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92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92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92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92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92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92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92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92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92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92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92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92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92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92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92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92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92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92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92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92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92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92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92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92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92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92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92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92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92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92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92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92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92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92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92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92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92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92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92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92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92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92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92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92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92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92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92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92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92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92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92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92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92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92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92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92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92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92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92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92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92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92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92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92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92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92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92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92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92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92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92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92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92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92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92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92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92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92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92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92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92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92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92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92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92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92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92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92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92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92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92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92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92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92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92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92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92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92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92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92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92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92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92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92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92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92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92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92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92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92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92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92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92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92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92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92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92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92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92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92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92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92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92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92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92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92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92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92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92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92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92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92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92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92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92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92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92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92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92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92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92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92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92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92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92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92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92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92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92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92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92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92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92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92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92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92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92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92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92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92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92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92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92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92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92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92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92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92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92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92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92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92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92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92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92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92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92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92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92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92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92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92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92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92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92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92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92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92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92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92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92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92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92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92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92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92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92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92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92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92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92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92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92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92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92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92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92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92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92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92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92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92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92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92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92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92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92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92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92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92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92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92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92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92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92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92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92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92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92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92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92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92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92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92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92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92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92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92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92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92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92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92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92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92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92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92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92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92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92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92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92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92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92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92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92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92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92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92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92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92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92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92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92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92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92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92"/>
      <c r="G853" s="192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92"/>
      <c r="G854" s="192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92"/>
      <c r="G855" s="192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92"/>
      <c r="G856" s="192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92"/>
      <c r="G857" s="192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92"/>
      <c r="G858" s="192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92"/>
      <c r="G859" s="192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92"/>
      <c r="G860" s="192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92"/>
      <c r="G861" s="192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92"/>
      <c r="G862" s="192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92"/>
      <c r="G863" s="192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92"/>
      <c r="G864" s="192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92"/>
      <c r="G865" s="192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92"/>
      <c r="G866" s="192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92"/>
      <c r="G867" s="192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92"/>
      <c r="G868" s="192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92"/>
      <c r="G869" s="192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92"/>
      <c r="G870" s="192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92"/>
      <c r="G871" s="192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92"/>
      <c r="G872" s="192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92"/>
      <c r="G873" s="192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92"/>
      <c r="G874" s="192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92"/>
      <c r="G875" s="192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92"/>
      <c r="G876" s="192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92"/>
      <c r="G877" s="192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92"/>
      <c r="G878" s="192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92"/>
      <c r="G879" s="192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92"/>
      <c r="G880" s="192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92"/>
      <c r="G881" s="192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92"/>
      <c r="G882" s="192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92"/>
      <c r="G883" s="192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92"/>
      <c r="G884" s="192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92"/>
      <c r="G885" s="192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92"/>
      <c r="G886" s="192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92"/>
      <c r="G887" s="192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92"/>
      <c r="G888" s="192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92"/>
      <c r="G889" s="192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92"/>
      <c r="G890" s="192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92"/>
      <c r="G891" s="192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92"/>
      <c r="G892" s="192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92"/>
      <c r="G893" s="192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92"/>
      <c r="G894" s="192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92"/>
      <c r="G895" s="192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92"/>
      <c r="G896" s="192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92"/>
      <c r="G897" s="192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92"/>
      <c r="G898" s="192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92"/>
      <c r="G899" s="192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92"/>
      <c r="G900" s="192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92"/>
      <c r="G901" s="192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92"/>
      <c r="G902" s="192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92"/>
      <c r="G903" s="192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92"/>
      <c r="G904" s="192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92"/>
      <c r="G905" s="192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92"/>
      <c r="G906" s="192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92"/>
      <c r="G907" s="192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92"/>
      <c r="G908" s="192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92"/>
      <c r="G909" s="192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92"/>
      <c r="G910" s="192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92"/>
      <c r="G911" s="192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92"/>
      <c r="G912" s="192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92"/>
      <c r="G913" s="192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92"/>
      <c r="G914" s="192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92"/>
      <c r="G915" s="192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92"/>
      <c r="G916" s="192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92"/>
      <c r="G917" s="192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92"/>
      <c r="G918" s="192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92"/>
      <c r="G919" s="192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92"/>
      <c r="G920" s="192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92"/>
      <c r="G921" s="192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92"/>
      <c r="G922" s="192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92"/>
      <c r="G923" s="192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92"/>
      <c r="G924" s="192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92"/>
      <c r="G925" s="192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92"/>
      <c r="G926" s="192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92"/>
      <c r="G927" s="192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92"/>
      <c r="G928" s="192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92"/>
      <c r="G929" s="192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92"/>
      <c r="G930" s="192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92"/>
      <c r="G931" s="192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92"/>
      <c r="G932" s="192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92"/>
      <c r="G933" s="192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92"/>
      <c r="G934" s="192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92"/>
      <c r="G935" s="192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92"/>
      <c r="G936" s="192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92"/>
      <c r="G937" s="192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92"/>
      <c r="G938" s="192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92"/>
      <c r="G939" s="192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92"/>
      <c r="G940" s="192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92"/>
      <c r="G941" s="192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92"/>
      <c r="G942" s="192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92"/>
      <c r="G943" s="192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92"/>
      <c r="G944" s="192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92"/>
      <c r="G945" s="192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92"/>
      <c r="G946" s="192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92"/>
      <c r="G947" s="192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92"/>
      <c r="G948" s="192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92"/>
      <c r="G949" s="192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92"/>
      <c r="G950" s="192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92"/>
      <c r="G951" s="192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92"/>
      <c r="G952" s="192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92"/>
      <c r="G953" s="192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92"/>
      <c r="G954" s="192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92"/>
      <c r="G955" s="192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92"/>
      <c r="G956" s="192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92"/>
      <c r="G957" s="192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92"/>
      <c r="G958" s="192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92"/>
      <c r="G959" s="192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92"/>
      <c r="G960" s="192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92"/>
      <c r="G961" s="192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92"/>
      <c r="G962" s="192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92"/>
      <c r="G963" s="192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92"/>
      <c r="G964" s="192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92"/>
      <c r="G965" s="192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92"/>
      <c r="G966" s="192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92"/>
      <c r="G967" s="192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92"/>
      <c r="G968" s="192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92"/>
      <c r="G969" s="192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92"/>
      <c r="G970" s="192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92"/>
      <c r="G971" s="192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92"/>
      <c r="G972" s="192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92"/>
      <c r="G973" s="192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92"/>
      <c r="G974" s="192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92"/>
      <c r="G975" s="192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92"/>
      <c r="G976" s="192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92"/>
      <c r="G977" s="192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5" customHeight="1" x14ac:dyDescent="0.35">
      <c r="A978" s="192"/>
      <c r="B978" s="193"/>
      <c r="C978" s="181"/>
      <c r="D978" s="181"/>
      <c r="E978" s="181"/>
      <c r="F978" s="192"/>
      <c r="G978" s="192"/>
      <c r="H978" s="181"/>
      <c r="I978" s="181"/>
      <c r="J978" s="181"/>
      <c r="K978" s="181"/>
      <c r="L978" s="181"/>
    </row>
    <row r="979" spans="1:26" ht="15" customHeight="1" x14ac:dyDescent="0.35">
      <c r="A979" s="192"/>
      <c r="B979" s="193"/>
      <c r="C979" s="181"/>
      <c r="D979" s="181"/>
      <c r="E979" s="181"/>
      <c r="F979" s="192"/>
      <c r="G979" s="192"/>
      <c r="H979" s="181"/>
      <c r="I979" s="181"/>
      <c r="J979" s="181"/>
      <c r="K979" s="181"/>
      <c r="L979" s="181"/>
    </row>
    <row r="980" spans="1:26" ht="15" customHeight="1" x14ac:dyDescent="0.35">
      <c r="A980" s="192"/>
      <c r="B980" s="193"/>
      <c r="C980" s="181"/>
      <c r="D980" s="181"/>
      <c r="E980" s="181"/>
      <c r="F980" s="192"/>
      <c r="G980" s="192"/>
      <c r="H980" s="181"/>
      <c r="I980" s="181"/>
      <c r="J980" s="181"/>
      <c r="K980" s="181"/>
      <c r="L980" s="181"/>
    </row>
    <row r="981" spans="1:26" ht="15" customHeight="1" x14ac:dyDescent="0.35">
      <c r="A981" s="192"/>
      <c r="B981" s="193"/>
      <c r="C981" s="181"/>
      <c r="D981" s="181"/>
      <c r="E981" s="181"/>
      <c r="F981" s="192"/>
      <c r="G981" s="192"/>
      <c r="H981" s="181"/>
      <c r="I981" s="181"/>
      <c r="J981" s="181"/>
      <c r="K981" s="181"/>
      <c r="L981" s="181"/>
    </row>
    <row r="982" spans="1:26" ht="15" customHeight="1" x14ac:dyDescent="0.35">
      <c r="A982" s="192"/>
      <c r="B982" s="193"/>
      <c r="C982" s="181"/>
      <c r="D982" s="181"/>
      <c r="E982" s="181"/>
      <c r="F982" s="192"/>
      <c r="G982" s="192"/>
      <c r="H982" s="181"/>
      <c r="I982" s="181"/>
      <c r="J982" s="181"/>
      <c r="K982" s="181"/>
      <c r="L982" s="181"/>
    </row>
    <row r="983" spans="1:26" ht="15" customHeight="1" x14ac:dyDescent="0.35">
      <c r="A983" s="192"/>
      <c r="B983" s="193"/>
      <c r="C983" s="181"/>
      <c r="D983" s="181"/>
      <c r="E983" s="181"/>
      <c r="F983" s="192"/>
      <c r="G983" s="192"/>
      <c r="H983" s="181"/>
      <c r="I983" s="181"/>
      <c r="J983" s="181"/>
      <c r="K983" s="181"/>
      <c r="L983" s="181"/>
    </row>
    <row r="984" spans="1:26" ht="15" customHeight="1" x14ac:dyDescent="0.35">
      <c r="A984" s="192"/>
      <c r="B984" s="193"/>
      <c r="C984" s="181"/>
      <c r="D984" s="181"/>
      <c r="E984" s="181"/>
      <c r="F984" s="192"/>
      <c r="G984" s="192"/>
      <c r="H984" s="181"/>
      <c r="I984" s="181"/>
      <c r="J984" s="181"/>
      <c r="K984" s="181"/>
      <c r="L984" s="181"/>
    </row>
    <row r="985" spans="1:26" ht="15" customHeight="1" x14ac:dyDescent="0.35">
      <c r="A985" s="192"/>
      <c r="B985" s="193"/>
      <c r="C985" s="181"/>
      <c r="D985" s="181"/>
      <c r="E985" s="181"/>
      <c r="F985" s="192"/>
      <c r="G985" s="192"/>
      <c r="H985" s="181"/>
      <c r="I985" s="181"/>
      <c r="J985" s="181"/>
      <c r="K985" s="181"/>
    </row>
    <row r="986" spans="1:26" ht="15" customHeight="1" x14ac:dyDescent="0.35">
      <c r="A986" s="192"/>
      <c r="B986" s="193"/>
      <c r="C986" s="181"/>
      <c r="D986" s="181"/>
      <c r="E986" s="181"/>
      <c r="F986" s="192"/>
      <c r="G986" s="192"/>
      <c r="H986" s="181"/>
      <c r="I986" s="181"/>
      <c r="J986" s="181"/>
      <c r="K986" s="181"/>
    </row>
    <row r="987" spans="1:26" ht="15" customHeight="1" x14ac:dyDescent="0.35">
      <c r="A987" s="192"/>
      <c r="B987" s="193"/>
      <c r="C987" s="181"/>
      <c r="D987" s="181"/>
      <c r="E987" s="181"/>
      <c r="F987" s="192"/>
      <c r="G987" s="192"/>
      <c r="H987" s="181"/>
      <c r="I987" s="181"/>
      <c r="J987" s="181"/>
      <c r="K987" s="181"/>
    </row>
    <row r="988" spans="1:26" ht="15" customHeight="1" x14ac:dyDescent="0.35">
      <c r="A988" s="192"/>
      <c r="B988" s="193"/>
      <c r="C988" s="181"/>
      <c r="D988" s="181"/>
      <c r="E988" s="181"/>
      <c r="F988" s="192"/>
      <c r="G988" s="192"/>
      <c r="H988" s="181"/>
      <c r="I988" s="181"/>
      <c r="J988" s="181"/>
    </row>
    <row r="989" spans="1:26" ht="15" customHeight="1" x14ac:dyDescent="0.35">
      <c r="A989" s="192"/>
      <c r="B989" s="193"/>
      <c r="C989" s="181"/>
      <c r="D989" s="181"/>
      <c r="E989" s="181"/>
      <c r="F989" s="192"/>
      <c r="G989" s="192"/>
      <c r="H989" s="181"/>
      <c r="I989" s="181"/>
      <c r="J989" s="181"/>
    </row>
  </sheetData>
  <mergeCells count="1">
    <mergeCell ref="A1:L1"/>
  </mergeCells>
  <dataValidations count="1">
    <dataValidation type="list" allowBlank="1" showInputMessage="1" showErrorMessage="1" sqref="E5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03"/>
  <sheetViews>
    <sheetView workbookViewId="0">
      <selection activeCell="O14" sqref="O14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33" customFormat="1" ht="35.15" customHeight="1" x14ac:dyDescent="0.35">
      <c r="A1" s="353" t="s">
        <v>568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33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33" s="138" customFormat="1" ht="28.5" customHeight="1" x14ac:dyDescent="0.35">
      <c r="A3" s="136" t="s">
        <v>698</v>
      </c>
      <c r="B3" s="143" t="s">
        <v>699</v>
      </c>
      <c r="C3" s="136" t="s">
        <v>673</v>
      </c>
      <c r="D3" s="136" t="s">
        <v>674</v>
      </c>
      <c r="F3" s="136" t="s">
        <v>700</v>
      </c>
      <c r="G3" s="136" t="s">
        <v>516</v>
      </c>
      <c r="H3" s="143" t="s">
        <v>701</v>
      </c>
      <c r="I3" s="301">
        <v>45484</v>
      </c>
      <c r="J3" s="302" t="s">
        <v>490</v>
      </c>
      <c r="K3" s="250">
        <v>45505</v>
      </c>
      <c r="L3" s="250">
        <v>45869</v>
      </c>
      <c r="M3" s="175">
        <v>52800</v>
      </c>
      <c r="N3" s="175">
        <v>3168</v>
      </c>
      <c r="O3" s="175">
        <f t="shared" ref="O3:O9" si="0">SUM(M3:N3)</f>
        <v>55968</v>
      </c>
      <c r="P3" s="175"/>
      <c r="Q3" s="136"/>
    </row>
    <row r="4" spans="1:33" s="138" customFormat="1" ht="28.5" customHeight="1" x14ac:dyDescent="0.35">
      <c r="A4" s="136" t="s">
        <v>751</v>
      </c>
      <c r="B4" s="143" t="s">
        <v>675</v>
      </c>
      <c r="C4" s="136" t="s">
        <v>676</v>
      </c>
      <c r="D4" s="136" t="s">
        <v>677</v>
      </c>
      <c r="E4" s="136"/>
      <c r="F4" s="136" t="s">
        <v>211</v>
      </c>
      <c r="G4" s="136" t="s">
        <v>496</v>
      </c>
      <c r="H4" s="143" t="s">
        <v>752</v>
      </c>
      <c r="I4" s="301">
        <v>45506</v>
      </c>
      <c r="J4" s="136" t="s">
        <v>489</v>
      </c>
      <c r="K4" s="250">
        <v>45992</v>
      </c>
      <c r="L4" s="250">
        <v>47817</v>
      </c>
      <c r="M4" s="175">
        <v>87480</v>
      </c>
      <c r="N4" s="175">
        <v>7000</v>
      </c>
      <c r="O4" s="175">
        <f t="shared" si="0"/>
        <v>94480</v>
      </c>
      <c r="P4" s="136" t="s">
        <v>521</v>
      </c>
    </row>
    <row r="5" spans="1:33" s="138" customFormat="1" ht="28.5" customHeight="1" x14ac:dyDescent="0.35">
      <c r="A5" s="136" t="s">
        <v>753</v>
      </c>
      <c r="B5" s="143" t="s">
        <v>754</v>
      </c>
      <c r="C5" s="136" t="s">
        <v>527</v>
      </c>
      <c r="D5" s="136" t="s">
        <v>528</v>
      </c>
      <c r="E5" s="136"/>
      <c r="F5" s="136" t="s">
        <v>211</v>
      </c>
      <c r="G5" s="136" t="s">
        <v>496</v>
      </c>
      <c r="H5" s="143" t="s">
        <v>631</v>
      </c>
      <c r="I5" s="301">
        <v>45505</v>
      </c>
      <c r="J5" s="136" t="s">
        <v>489</v>
      </c>
      <c r="K5" s="250">
        <v>45748</v>
      </c>
      <c r="L5" s="250">
        <v>46843</v>
      </c>
      <c r="M5" s="175">
        <v>50696</v>
      </c>
      <c r="N5" s="175">
        <v>23826</v>
      </c>
      <c r="O5" s="175">
        <f t="shared" si="0"/>
        <v>74522</v>
      </c>
      <c r="P5" s="136" t="s">
        <v>755</v>
      </c>
    </row>
    <row r="6" spans="1:33" s="138" customFormat="1" ht="46.5" customHeight="1" x14ac:dyDescent="0.35">
      <c r="A6" s="138" t="s">
        <v>764</v>
      </c>
      <c r="B6" s="143" t="s">
        <v>765</v>
      </c>
      <c r="C6" s="138" t="s">
        <v>660</v>
      </c>
      <c r="D6" s="138" t="s">
        <v>661</v>
      </c>
      <c r="F6" s="136" t="s">
        <v>211</v>
      </c>
      <c r="G6" s="138" t="s">
        <v>488</v>
      </c>
      <c r="H6" s="143" t="s">
        <v>687</v>
      </c>
      <c r="I6" s="144">
        <v>45516</v>
      </c>
      <c r="J6" s="138" t="s">
        <v>489</v>
      </c>
      <c r="K6" s="144">
        <v>45809</v>
      </c>
      <c r="L6" s="144">
        <v>46904</v>
      </c>
      <c r="M6" s="175">
        <v>893493</v>
      </c>
      <c r="N6" s="175">
        <v>106507</v>
      </c>
      <c r="O6" s="175">
        <f t="shared" si="0"/>
        <v>1000000</v>
      </c>
    </row>
    <row r="7" spans="1:33" s="138" customFormat="1" ht="46.5" customHeight="1" x14ac:dyDescent="0.35">
      <c r="A7" s="138" t="s">
        <v>791</v>
      </c>
      <c r="B7" s="143" t="s">
        <v>792</v>
      </c>
      <c r="C7" s="138" t="s">
        <v>657</v>
      </c>
      <c r="D7" s="138" t="s">
        <v>658</v>
      </c>
      <c r="F7" s="136" t="s">
        <v>202</v>
      </c>
      <c r="G7" s="138" t="s">
        <v>516</v>
      </c>
      <c r="H7" s="143" t="s">
        <v>686</v>
      </c>
      <c r="I7" s="144">
        <v>45531</v>
      </c>
      <c r="J7" s="255" t="s">
        <v>490</v>
      </c>
      <c r="K7" s="144">
        <v>45474</v>
      </c>
      <c r="L7" s="144">
        <v>47299</v>
      </c>
      <c r="M7" s="175">
        <v>1855612</v>
      </c>
      <c r="N7" s="175">
        <v>224342</v>
      </c>
      <c r="O7" s="175">
        <f t="shared" si="0"/>
        <v>2079954</v>
      </c>
      <c r="P7" s="176"/>
    </row>
    <row r="8" spans="1:33" s="138" customFormat="1" ht="46.5" customHeight="1" x14ac:dyDescent="0.35">
      <c r="A8" s="138" t="s">
        <v>793</v>
      </c>
      <c r="B8" s="143" t="s">
        <v>794</v>
      </c>
      <c r="C8" s="138" t="s">
        <v>654</v>
      </c>
      <c r="D8" s="138" t="s">
        <v>655</v>
      </c>
      <c r="F8" s="136" t="s">
        <v>515</v>
      </c>
      <c r="G8" s="138" t="s">
        <v>488</v>
      </c>
      <c r="H8" s="143" t="s">
        <v>74</v>
      </c>
      <c r="I8" s="144">
        <v>45539</v>
      </c>
      <c r="J8" s="138" t="s">
        <v>489</v>
      </c>
      <c r="K8" s="144">
        <v>45809</v>
      </c>
      <c r="L8" s="144">
        <v>46904</v>
      </c>
      <c r="M8" s="175">
        <v>215298</v>
      </c>
      <c r="N8" s="175">
        <v>101190</v>
      </c>
      <c r="O8" s="175">
        <f t="shared" si="0"/>
        <v>316488</v>
      </c>
      <c r="P8" s="176"/>
    </row>
    <row r="9" spans="1:33" s="138" customFormat="1" ht="46.5" customHeight="1" x14ac:dyDescent="0.35">
      <c r="A9" s="138" t="s">
        <v>810</v>
      </c>
      <c r="B9" s="143" t="s">
        <v>811</v>
      </c>
      <c r="C9" s="138" t="s">
        <v>812</v>
      </c>
      <c r="D9" s="138" t="s">
        <v>813</v>
      </c>
      <c r="E9" s="136" t="s">
        <v>814</v>
      </c>
      <c r="F9" s="136" t="s">
        <v>487</v>
      </c>
      <c r="G9" s="138" t="s">
        <v>516</v>
      </c>
      <c r="H9" s="143" t="s">
        <v>815</v>
      </c>
      <c r="I9" s="144">
        <v>45551</v>
      </c>
      <c r="J9" s="138" t="s">
        <v>489</v>
      </c>
      <c r="K9" s="144">
        <v>45566</v>
      </c>
      <c r="L9" s="144">
        <v>46295</v>
      </c>
      <c r="M9" s="175">
        <v>62102</v>
      </c>
      <c r="N9" s="175">
        <v>16147</v>
      </c>
      <c r="O9" s="175">
        <f t="shared" si="0"/>
        <v>78249</v>
      </c>
      <c r="P9" s="138" t="s">
        <v>816</v>
      </c>
    </row>
    <row r="10" spans="1:33" s="138" customFormat="1" ht="46.5" customHeight="1" x14ac:dyDescent="0.35">
      <c r="A10" s="138" t="s">
        <v>825</v>
      </c>
      <c r="B10" s="143" t="s">
        <v>826</v>
      </c>
      <c r="C10" s="138" t="s">
        <v>275</v>
      </c>
      <c r="D10" s="138" t="s">
        <v>381</v>
      </c>
      <c r="E10" s="136"/>
      <c r="F10" s="136" t="s">
        <v>211</v>
      </c>
      <c r="G10" s="138" t="s">
        <v>827</v>
      </c>
      <c r="H10" s="143" t="s">
        <v>826</v>
      </c>
      <c r="I10" s="144">
        <v>45558</v>
      </c>
      <c r="J10" s="138" t="s">
        <v>489</v>
      </c>
      <c r="K10" s="144">
        <v>45536</v>
      </c>
      <c r="L10" s="144">
        <v>45838</v>
      </c>
      <c r="M10" s="175">
        <v>55365</v>
      </c>
      <c r="N10" s="175">
        <v>5537</v>
      </c>
      <c r="O10" s="175">
        <f t="shared" ref="O10" si="1">SUM(M10:N10)</f>
        <v>60902</v>
      </c>
      <c r="P10" s="176"/>
    </row>
    <row r="11" spans="1:33" s="138" customFormat="1" ht="46.5" customHeight="1" x14ac:dyDescent="0.35">
      <c r="A11" s="138" t="s">
        <v>832</v>
      </c>
      <c r="B11" s="143" t="s">
        <v>833</v>
      </c>
      <c r="C11" s="138" t="s">
        <v>275</v>
      </c>
      <c r="D11" s="138" t="s">
        <v>381</v>
      </c>
      <c r="E11" s="136" t="s">
        <v>834</v>
      </c>
      <c r="F11" s="136" t="s">
        <v>211</v>
      </c>
      <c r="G11" s="138" t="s">
        <v>514</v>
      </c>
      <c r="H11" s="143" t="s">
        <v>425</v>
      </c>
      <c r="I11" s="144">
        <v>45561</v>
      </c>
      <c r="J11" s="138" t="s">
        <v>489</v>
      </c>
      <c r="K11" s="144">
        <v>45474</v>
      </c>
      <c r="L11" s="144">
        <v>45838</v>
      </c>
      <c r="M11" s="175">
        <v>54545</v>
      </c>
      <c r="N11" s="175">
        <v>5455</v>
      </c>
      <c r="O11" s="175">
        <f t="shared" ref="O11:O12" si="2">SUM(M11:N11)</f>
        <v>60000</v>
      </c>
      <c r="P11" s="176"/>
    </row>
    <row r="12" spans="1:33" s="138" customFormat="1" ht="46.5" customHeight="1" x14ac:dyDescent="0.35">
      <c r="A12" s="138" t="s">
        <v>835</v>
      </c>
      <c r="B12" s="143" t="s">
        <v>836</v>
      </c>
      <c r="C12" s="138" t="s">
        <v>275</v>
      </c>
      <c r="D12" s="138" t="s">
        <v>381</v>
      </c>
      <c r="E12" s="136"/>
      <c r="F12" s="136" t="s">
        <v>211</v>
      </c>
      <c r="G12" s="138" t="s">
        <v>827</v>
      </c>
      <c r="H12" s="143" t="s">
        <v>837</v>
      </c>
      <c r="I12" s="144">
        <v>45561</v>
      </c>
      <c r="J12" s="138" t="s">
        <v>489</v>
      </c>
      <c r="K12" s="144">
        <v>45474</v>
      </c>
      <c r="L12" s="144">
        <v>45838</v>
      </c>
      <c r="M12" s="175">
        <v>201813</v>
      </c>
      <c r="N12" s="175">
        <v>20181</v>
      </c>
      <c r="O12" s="175">
        <f t="shared" si="2"/>
        <v>221994</v>
      </c>
      <c r="P12" s="176"/>
    </row>
    <row r="13" spans="1:33" s="138" customFormat="1" ht="25" customHeight="1" x14ac:dyDescent="0.35">
      <c r="B13" s="141"/>
      <c r="J13" s="183"/>
      <c r="K13" s="174" t="s">
        <v>556</v>
      </c>
      <c r="L13" s="142">
        <f>COUNT(M3:M12)</f>
        <v>10</v>
      </c>
      <c r="M13" s="179">
        <f>SUM(M3:M12)</f>
        <v>3529204</v>
      </c>
      <c r="N13" s="179">
        <f>SUM(N3:N12)</f>
        <v>513353</v>
      </c>
      <c r="O13" s="179">
        <f>SUM(O3:O12)</f>
        <v>4042557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</row>
    <row r="14" spans="1:33" s="151" customFormat="1" ht="14.25" customHeight="1" x14ac:dyDescent="0.35">
      <c r="A14" s="170"/>
      <c r="B14" s="18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85" t="s">
        <v>184</v>
      </c>
      <c r="N14" s="186" t="s">
        <v>184</v>
      </c>
      <c r="O14" s="186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</row>
    <row r="15" spans="1:33" ht="14.25" customHeight="1" x14ac:dyDescent="0.35">
      <c r="A15" s="169"/>
      <c r="B15" s="172"/>
      <c r="C15" s="169"/>
      <c r="D15" s="169"/>
      <c r="E15" s="169"/>
      <c r="F15" s="169"/>
      <c r="G15" s="169"/>
      <c r="H15" s="169"/>
      <c r="I15" s="169"/>
      <c r="J15" s="187" t="s">
        <v>184</v>
      </c>
      <c r="K15" s="169"/>
      <c r="L15" s="169"/>
      <c r="M15" s="169" t="s">
        <v>184</v>
      </c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</row>
    <row r="16" spans="1:33" ht="14.25" customHeight="1" x14ac:dyDescent="0.35">
      <c r="A16" s="169"/>
      <c r="B16" s="172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</row>
    <row r="17" spans="1:33" ht="14.25" customHeight="1" x14ac:dyDescent="0.35">
      <c r="A17" s="169"/>
      <c r="B17" s="172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</row>
    <row r="18" spans="1:33" ht="14.25" customHeight="1" x14ac:dyDescent="0.35">
      <c r="A18" s="169"/>
      <c r="B18" s="172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</row>
    <row r="19" spans="1:33" ht="14.25" customHeight="1" x14ac:dyDescent="0.35">
      <c r="A19" s="169"/>
      <c r="B19" s="172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</row>
    <row r="20" spans="1:33" ht="14.25" customHeight="1" x14ac:dyDescent="0.35">
      <c r="A20" s="169"/>
      <c r="B20" s="172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</row>
    <row r="21" spans="1:33" ht="14.25" customHeight="1" x14ac:dyDescent="0.35">
      <c r="A21" s="169"/>
      <c r="B21" s="172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</row>
    <row r="22" spans="1:33" ht="14.25" customHeight="1" x14ac:dyDescent="0.35">
      <c r="A22" s="169"/>
      <c r="B22" s="172"/>
      <c r="C22" s="169"/>
      <c r="D22" s="169"/>
      <c r="E22" s="170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</row>
    <row r="23" spans="1:33" ht="14.25" customHeight="1" x14ac:dyDescent="0.35">
      <c r="A23" s="169"/>
      <c r="B23" s="172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</row>
    <row r="24" spans="1:33" ht="14.25" customHeight="1" x14ac:dyDescent="0.35">
      <c r="A24" s="169"/>
      <c r="B24" s="172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</row>
    <row r="25" spans="1:33" ht="14.25" customHeight="1" x14ac:dyDescent="0.35">
      <c r="A25" s="169"/>
      <c r="B25" s="172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</row>
    <row r="26" spans="1:33" ht="14.25" customHeight="1" x14ac:dyDescent="0.35">
      <c r="A26" s="169"/>
      <c r="B26" s="172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</row>
    <row r="27" spans="1:33" ht="14.25" customHeight="1" x14ac:dyDescent="0.35">
      <c r="A27" s="169"/>
      <c r="B27" s="172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</row>
    <row r="28" spans="1:33" ht="14.25" customHeight="1" x14ac:dyDescent="0.35">
      <c r="A28" s="169"/>
      <c r="B28" s="172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</row>
    <row r="29" spans="1:33" ht="14.25" customHeight="1" x14ac:dyDescent="0.35">
      <c r="A29" s="169"/>
      <c r="B29" s="172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</row>
    <row r="30" spans="1:33" ht="14.25" customHeight="1" x14ac:dyDescent="0.35">
      <c r="A30" s="169"/>
      <c r="B30" s="172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</row>
    <row r="31" spans="1:33" ht="14.25" customHeight="1" x14ac:dyDescent="0.35">
      <c r="A31" s="169"/>
      <c r="B31" s="172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</row>
    <row r="32" spans="1:33" ht="14.25" customHeight="1" x14ac:dyDescent="0.35">
      <c r="A32" s="169"/>
      <c r="B32" s="172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</row>
    <row r="33" spans="1:33" ht="14.25" customHeight="1" x14ac:dyDescent="0.35">
      <c r="A33" s="169"/>
      <c r="B33" s="172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</row>
    <row r="34" spans="1:33" ht="14.25" customHeight="1" x14ac:dyDescent="0.35">
      <c r="A34" s="169"/>
      <c r="B34" s="172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</row>
    <row r="35" spans="1:33" ht="14.25" customHeight="1" x14ac:dyDescent="0.35">
      <c r="A35" s="169"/>
      <c r="B35" s="172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</row>
    <row r="36" spans="1:33" ht="14.25" customHeight="1" x14ac:dyDescent="0.35">
      <c r="A36" s="169"/>
      <c r="B36" s="172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ht="14.25" customHeight="1" x14ac:dyDescent="0.35">
      <c r="A37" s="169"/>
      <c r="B37" s="172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 ht="14.25" customHeight="1" x14ac:dyDescent="0.35">
      <c r="A38" s="169"/>
      <c r="B38" s="172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</row>
    <row r="39" spans="1:33" ht="14.25" customHeight="1" x14ac:dyDescent="0.35">
      <c r="A39" s="169"/>
      <c r="B39" s="172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</row>
    <row r="40" spans="1:33" ht="14.25" customHeight="1" x14ac:dyDescent="0.35">
      <c r="A40" s="169"/>
      <c r="B40" s="172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</row>
    <row r="41" spans="1:33" ht="14.25" customHeight="1" x14ac:dyDescent="0.35">
      <c r="A41" s="169"/>
      <c r="B41" s="172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</row>
    <row r="42" spans="1:33" ht="14.25" customHeight="1" x14ac:dyDescent="0.35">
      <c r="A42" s="169"/>
      <c r="B42" s="172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</row>
    <row r="43" spans="1:33" ht="14.25" customHeight="1" x14ac:dyDescent="0.35">
      <c r="A43" s="169"/>
      <c r="B43" s="172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</row>
    <row r="44" spans="1:33" ht="14.25" customHeight="1" x14ac:dyDescent="0.35">
      <c r="A44" s="169"/>
      <c r="B44" s="172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</row>
    <row r="45" spans="1:33" ht="14.25" customHeight="1" x14ac:dyDescent="0.35">
      <c r="A45" s="169"/>
      <c r="B45" s="172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1:33" ht="14.25" customHeight="1" x14ac:dyDescent="0.35">
      <c r="A46" s="169"/>
      <c r="B46" s="172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2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2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2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2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2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2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2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2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2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2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2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2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2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2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2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2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2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2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2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2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2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2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2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2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2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2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2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2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2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2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2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2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2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2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2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2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2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2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2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2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2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2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2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2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2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2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2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2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2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2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2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2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2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2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2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2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2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2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2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2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2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2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2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2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2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2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2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2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2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2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2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2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2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2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2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2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2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2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2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2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2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2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2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2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2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2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2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2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2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2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2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2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2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2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2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2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2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2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2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2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2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2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2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2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2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2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2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2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2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2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2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2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2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2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2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2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2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2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2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2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2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2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2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2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2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2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2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2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2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2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2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2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2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2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2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2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2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2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2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2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2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2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2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2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2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2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2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2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2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2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2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2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2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2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2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2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2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2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2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2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2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2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2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2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2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2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2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2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2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2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2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2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2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2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2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2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2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2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2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2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2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2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2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2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2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2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2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2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2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2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2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2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2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2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2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2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2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2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2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2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2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2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2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2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2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2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2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2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2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2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2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2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2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2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2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2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2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2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2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2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2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2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2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2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2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2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2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2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2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2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2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2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2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2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2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2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2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2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2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2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2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2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2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2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2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2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2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2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2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2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2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2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2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2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2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2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2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2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2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2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2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2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2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2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2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2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2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2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2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2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2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2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2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2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2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2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2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2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2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2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2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2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2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2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2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2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2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2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2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2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2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2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2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2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2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2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2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2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2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2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2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2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2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2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2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2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2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2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2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2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2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2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2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2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2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2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2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2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2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2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2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2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2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2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2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2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2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2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2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2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2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2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2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2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2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2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2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2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2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2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2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2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2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2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2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2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2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2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2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2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2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2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2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2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2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2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2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2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2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2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2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2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2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2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2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2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2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2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2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2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2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2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2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2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2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2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2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2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2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2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2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2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2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2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2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2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2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2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2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2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2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2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2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2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2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2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2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2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2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2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2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2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2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2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2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2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2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2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2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2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2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2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2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2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2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2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2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2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2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2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2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2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2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2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2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2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2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2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2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2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2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2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2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2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2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2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2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2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2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2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2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2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2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2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2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2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2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2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2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2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2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2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2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2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2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2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2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2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2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2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2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2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2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2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2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2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2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2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2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2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2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2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2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2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2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2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2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2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2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2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2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2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2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2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2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2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2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2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2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2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2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2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2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2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2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2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2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2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2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2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2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2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2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2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2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2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2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2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2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2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2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2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2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2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2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2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2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2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2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2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2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2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2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2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2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2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2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2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2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2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2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2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2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2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2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2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2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2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2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2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2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2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2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2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2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2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2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2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2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2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2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2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2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2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2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2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2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2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2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2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2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2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2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2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2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2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2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2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2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2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2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2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2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2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2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2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2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2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2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2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2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2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2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2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2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2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2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2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2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2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2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2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2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2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2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2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2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2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2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2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2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2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2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2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2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2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2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2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2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2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2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2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2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2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2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2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2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2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2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2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2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2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2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2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2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2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2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2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2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2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2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2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2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2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2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2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2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2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2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2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2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2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2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2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2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2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2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2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2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2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2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2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2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2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2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2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2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2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2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2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2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2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2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2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2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2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2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2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2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2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2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2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2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2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2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2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2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2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2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2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2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2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2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2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2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2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2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2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2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2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2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2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2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2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2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2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2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2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2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2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2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2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2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2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2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2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2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2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2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2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2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2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2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2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2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2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2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2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2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2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2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2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2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2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2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2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2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2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2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2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2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2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2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2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2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2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2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2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2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2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2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2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2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2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2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2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2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2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2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2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2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2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2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2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2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2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2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2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2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2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2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2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2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2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2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2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2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2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2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2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2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2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2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2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2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2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2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2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2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2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2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2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2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2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2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2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2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2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2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2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2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2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2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2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2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2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2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2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2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2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2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2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2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2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2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2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2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2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2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2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2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2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2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2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2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2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2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2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2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2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2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2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2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2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2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2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2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2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2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2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2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2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2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2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2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2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2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2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2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2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2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2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2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2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2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2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2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2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2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2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2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2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2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2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2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2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2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2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2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2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2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2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2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2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2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2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2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2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2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2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2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2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2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2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2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2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2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2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2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2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2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2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2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2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2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2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2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2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2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2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2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2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2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2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2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2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2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2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2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2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2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2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2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2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2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2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2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2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2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2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2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2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2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2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2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2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2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2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2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2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2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2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2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2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2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2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2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2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2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2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2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2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2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2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2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2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2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2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2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2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2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2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2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2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2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2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2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2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2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2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2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2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2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2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2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2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2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77"/>
  <sheetViews>
    <sheetView topLeftCell="D4" workbookViewId="0">
      <selection activeCell="J7" sqref="J7"/>
    </sheetView>
  </sheetViews>
  <sheetFormatPr defaultColWidth="12.58203125" defaultRowHeight="15" customHeight="1" x14ac:dyDescent="0.3"/>
  <cols>
    <col min="1" max="1" width="11.83203125" style="137" customWidth="1"/>
    <col min="2" max="2" width="96.58203125" style="191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1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356" t="s">
        <v>569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68" t="s">
        <v>558</v>
      </c>
      <c r="B2" s="268" t="s">
        <v>471</v>
      </c>
      <c r="C2" s="268" t="s">
        <v>472</v>
      </c>
      <c r="D2" s="268" t="s">
        <v>559</v>
      </c>
      <c r="E2" s="268" t="s">
        <v>560</v>
      </c>
      <c r="F2" s="268" t="s">
        <v>561</v>
      </c>
      <c r="G2" s="268" t="s">
        <v>477</v>
      </c>
      <c r="H2" s="268" t="s">
        <v>562</v>
      </c>
      <c r="I2" s="269" t="s">
        <v>976</v>
      </c>
      <c r="J2" s="269" t="s">
        <v>975</v>
      </c>
      <c r="K2" s="268" t="s">
        <v>5</v>
      </c>
      <c r="L2" s="268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84">
        <v>21628</v>
      </c>
      <c r="B3" s="286" t="s">
        <v>906</v>
      </c>
      <c r="C3" s="285" t="s">
        <v>907</v>
      </c>
      <c r="D3" s="285" t="s">
        <v>908</v>
      </c>
      <c r="E3" s="285" t="s">
        <v>201</v>
      </c>
      <c r="F3" s="285" t="s">
        <v>95</v>
      </c>
      <c r="G3" s="286" t="s">
        <v>74</v>
      </c>
      <c r="H3" s="287">
        <v>45474</v>
      </c>
      <c r="I3" s="288">
        <v>0</v>
      </c>
      <c r="J3" s="288">
        <v>0</v>
      </c>
      <c r="K3" s="288">
        <v>0</v>
      </c>
      <c r="L3" s="285" t="s">
        <v>548</v>
      </c>
    </row>
    <row r="4" spans="1:26" s="151" customFormat="1" ht="30" customHeight="1" x14ac:dyDescent="0.35">
      <c r="A4" s="284">
        <v>21891</v>
      </c>
      <c r="B4" s="285" t="s">
        <v>909</v>
      </c>
      <c r="C4" s="285" t="s">
        <v>209</v>
      </c>
      <c r="D4" s="285" t="s">
        <v>210</v>
      </c>
      <c r="E4" s="285" t="s">
        <v>201</v>
      </c>
      <c r="F4" s="285" t="s">
        <v>645</v>
      </c>
      <c r="G4" s="286" t="s">
        <v>642</v>
      </c>
      <c r="H4" s="287">
        <v>45474</v>
      </c>
      <c r="I4" s="291">
        <v>1345274.54</v>
      </c>
      <c r="J4" s="291">
        <v>134527.45000000001</v>
      </c>
      <c r="K4" s="288">
        <v>1479801.99</v>
      </c>
      <c r="L4" s="285"/>
    </row>
    <row r="5" spans="1:26" s="151" customFormat="1" ht="30" customHeight="1" x14ac:dyDescent="0.35">
      <c r="A5" s="284">
        <v>21963</v>
      </c>
      <c r="B5" s="285" t="s">
        <v>612</v>
      </c>
      <c r="C5" s="285" t="s">
        <v>275</v>
      </c>
      <c r="D5" s="285" t="s">
        <v>381</v>
      </c>
      <c r="E5" s="285" t="s">
        <v>201</v>
      </c>
      <c r="F5" s="285" t="s">
        <v>645</v>
      </c>
      <c r="G5" s="286" t="s">
        <v>910</v>
      </c>
      <c r="H5" s="287">
        <v>45474</v>
      </c>
      <c r="I5" s="288">
        <v>351254</v>
      </c>
      <c r="J5" s="288">
        <v>52688</v>
      </c>
      <c r="K5" s="288">
        <v>403942</v>
      </c>
      <c r="L5" s="285"/>
    </row>
    <row r="6" spans="1:26" s="151" customFormat="1" ht="30" customHeight="1" x14ac:dyDescent="0.35">
      <c r="A6" s="284">
        <v>21786</v>
      </c>
      <c r="B6" s="285" t="s">
        <v>911</v>
      </c>
      <c r="C6" s="285" t="s">
        <v>912</v>
      </c>
      <c r="D6" s="285" t="s">
        <v>913</v>
      </c>
      <c r="E6" s="285" t="s">
        <v>201</v>
      </c>
      <c r="F6" s="285" t="s">
        <v>95</v>
      </c>
      <c r="G6" s="286" t="s">
        <v>914</v>
      </c>
      <c r="H6" s="287">
        <v>45505</v>
      </c>
      <c r="I6" s="292">
        <v>0</v>
      </c>
      <c r="J6" s="292">
        <v>0</v>
      </c>
      <c r="K6" s="288">
        <v>0</v>
      </c>
      <c r="L6" s="285" t="s">
        <v>548</v>
      </c>
    </row>
    <row r="7" spans="1:26" s="151" customFormat="1" ht="30" customHeight="1" x14ac:dyDescent="0.35">
      <c r="A7" s="284">
        <v>21792</v>
      </c>
      <c r="B7" s="285" t="s">
        <v>92</v>
      </c>
      <c r="C7" s="285" t="s">
        <v>501</v>
      </c>
      <c r="D7" s="285" t="s">
        <v>502</v>
      </c>
      <c r="E7" s="285" t="s">
        <v>201</v>
      </c>
      <c r="F7" s="285" t="s">
        <v>646</v>
      </c>
      <c r="G7" s="286" t="s">
        <v>542</v>
      </c>
      <c r="H7" s="287">
        <v>45505</v>
      </c>
      <c r="I7" s="292">
        <v>103331</v>
      </c>
      <c r="J7" s="292">
        <v>48565.57</v>
      </c>
      <c r="K7" s="288">
        <v>151896.57</v>
      </c>
      <c r="L7" s="285"/>
    </row>
    <row r="8" spans="1:26" s="151" customFormat="1" ht="30" customHeight="1" x14ac:dyDescent="0.35">
      <c r="A8" s="284">
        <v>21793</v>
      </c>
      <c r="B8" s="285" t="s">
        <v>915</v>
      </c>
      <c r="C8" s="285" t="s">
        <v>501</v>
      </c>
      <c r="D8" s="285" t="s">
        <v>502</v>
      </c>
      <c r="E8" s="285" t="s">
        <v>201</v>
      </c>
      <c r="F8" s="285" t="s">
        <v>11</v>
      </c>
      <c r="G8" s="286" t="s">
        <v>542</v>
      </c>
      <c r="H8" s="287">
        <v>45505</v>
      </c>
      <c r="I8" s="292">
        <v>47058</v>
      </c>
      <c r="J8" s="292">
        <v>12717.26</v>
      </c>
      <c r="K8" s="288">
        <v>59775.26</v>
      </c>
      <c r="L8" s="285"/>
    </row>
    <row r="9" spans="1:26" s="151" customFormat="1" ht="30" customHeight="1" x14ac:dyDescent="0.35">
      <c r="A9" s="284">
        <v>21794</v>
      </c>
      <c r="B9" s="285" t="s">
        <v>107</v>
      </c>
      <c r="C9" s="285" t="s">
        <v>501</v>
      </c>
      <c r="D9" s="285" t="s">
        <v>502</v>
      </c>
      <c r="E9" s="285" t="s">
        <v>201</v>
      </c>
      <c r="F9" s="285" t="s">
        <v>646</v>
      </c>
      <c r="G9" s="286" t="s">
        <v>542</v>
      </c>
      <c r="H9" s="287">
        <v>45505</v>
      </c>
      <c r="I9" s="292">
        <v>280041.75</v>
      </c>
      <c r="J9" s="292">
        <v>94019.62</v>
      </c>
      <c r="K9" s="288">
        <v>374061.37</v>
      </c>
      <c r="L9" s="285"/>
    </row>
    <row r="10" spans="1:26" s="151" customFormat="1" ht="30" customHeight="1" x14ac:dyDescent="0.35">
      <c r="A10" s="284">
        <v>21796</v>
      </c>
      <c r="B10" s="285" t="s">
        <v>916</v>
      </c>
      <c r="C10" s="285" t="s">
        <v>501</v>
      </c>
      <c r="D10" s="285" t="s">
        <v>502</v>
      </c>
      <c r="E10" s="285" t="s">
        <v>201</v>
      </c>
      <c r="F10" s="285" t="s">
        <v>646</v>
      </c>
      <c r="G10" s="286" t="s">
        <v>542</v>
      </c>
      <c r="H10" s="287">
        <v>45505</v>
      </c>
      <c r="I10" s="292">
        <v>184550</v>
      </c>
      <c r="J10" s="292">
        <v>86738.5</v>
      </c>
      <c r="K10" s="288">
        <v>271288.5</v>
      </c>
      <c r="L10" s="285"/>
    </row>
    <row r="11" spans="1:26" s="151" customFormat="1" ht="30" customHeight="1" x14ac:dyDescent="0.35">
      <c r="A11" s="284">
        <v>21797</v>
      </c>
      <c r="B11" s="285" t="s">
        <v>917</v>
      </c>
      <c r="C11" s="285" t="s">
        <v>501</v>
      </c>
      <c r="D11" s="285" t="s">
        <v>502</v>
      </c>
      <c r="E11" s="285" t="s">
        <v>201</v>
      </c>
      <c r="F11" s="285" t="s">
        <v>646</v>
      </c>
      <c r="G11" s="286" t="s">
        <v>542</v>
      </c>
      <c r="H11" s="287">
        <v>45505</v>
      </c>
      <c r="I11" s="292">
        <v>41790</v>
      </c>
      <c r="J11" s="292">
        <v>19641.3</v>
      </c>
      <c r="K11" s="288">
        <v>61431.3</v>
      </c>
      <c r="L11" s="285"/>
    </row>
    <row r="12" spans="1:26" s="151" customFormat="1" ht="30" customHeight="1" x14ac:dyDescent="0.35">
      <c r="A12" s="284">
        <v>21829</v>
      </c>
      <c r="B12" s="285" t="s">
        <v>622</v>
      </c>
      <c r="C12" s="285" t="s">
        <v>623</v>
      </c>
      <c r="D12" s="285" t="s">
        <v>624</v>
      </c>
      <c r="E12" s="285" t="s">
        <v>201</v>
      </c>
      <c r="F12" s="285" t="s">
        <v>95</v>
      </c>
      <c r="G12" s="286" t="s">
        <v>918</v>
      </c>
      <c r="H12" s="287">
        <v>45505</v>
      </c>
      <c r="I12" s="292">
        <v>44824</v>
      </c>
      <c r="J12" s="292">
        <v>15427</v>
      </c>
      <c r="K12" s="288">
        <v>60251</v>
      </c>
      <c r="L12" s="285"/>
    </row>
    <row r="13" spans="1:26" s="151" customFormat="1" ht="30" customHeight="1" x14ac:dyDescent="0.35">
      <c r="A13" s="284">
        <v>21981</v>
      </c>
      <c r="B13" s="285" t="s">
        <v>919</v>
      </c>
      <c r="C13" s="285" t="s">
        <v>920</v>
      </c>
      <c r="D13" s="285" t="s">
        <v>921</v>
      </c>
      <c r="E13" s="285" t="s">
        <v>201</v>
      </c>
      <c r="F13" s="285" t="s">
        <v>546</v>
      </c>
      <c r="G13" s="286" t="s">
        <v>662</v>
      </c>
      <c r="H13" s="287">
        <v>45505</v>
      </c>
      <c r="I13" s="292">
        <v>81287</v>
      </c>
      <c r="J13" s="292">
        <v>8128</v>
      </c>
      <c r="K13" s="288">
        <v>89415</v>
      </c>
      <c r="L13" s="285"/>
    </row>
    <row r="14" spans="1:26" s="151" customFormat="1" ht="30" customHeight="1" x14ac:dyDescent="0.35">
      <c r="A14" s="284">
        <v>21985</v>
      </c>
      <c r="B14" s="285" t="s">
        <v>922</v>
      </c>
      <c r="C14" s="285" t="s">
        <v>623</v>
      </c>
      <c r="D14" s="285" t="s">
        <v>624</v>
      </c>
      <c r="E14" s="285" t="s">
        <v>201</v>
      </c>
      <c r="F14" s="285" t="s">
        <v>95</v>
      </c>
      <c r="G14" s="286" t="s">
        <v>923</v>
      </c>
      <c r="H14" s="287">
        <v>45505</v>
      </c>
      <c r="I14" s="292">
        <v>125000</v>
      </c>
      <c r="J14" s="292">
        <v>56234</v>
      </c>
      <c r="K14" s="288">
        <v>181234</v>
      </c>
      <c r="L14" s="285"/>
    </row>
    <row r="15" spans="1:26" s="151" customFormat="1" ht="30" customHeight="1" x14ac:dyDescent="0.35">
      <c r="A15" s="284">
        <v>21988</v>
      </c>
      <c r="B15" s="285" t="s">
        <v>924</v>
      </c>
      <c r="C15" s="285" t="s">
        <v>657</v>
      </c>
      <c r="D15" s="285" t="s">
        <v>658</v>
      </c>
      <c r="E15" s="285" t="s">
        <v>201</v>
      </c>
      <c r="F15" s="285" t="s">
        <v>591</v>
      </c>
      <c r="G15" s="286" t="s">
        <v>925</v>
      </c>
      <c r="H15" s="287">
        <v>45536</v>
      </c>
      <c r="I15" s="292">
        <v>1856631</v>
      </c>
      <c r="J15" s="292">
        <v>223370</v>
      </c>
      <c r="K15" s="288">
        <v>2080001</v>
      </c>
      <c r="L15" s="285"/>
    </row>
    <row r="16" spans="1:26" s="151" customFormat="1" ht="30" customHeight="1" thickBot="1" x14ac:dyDescent="0.4">
      <c r="A16" s="329">
        <v>22002</v>
      </c>
      <c r="B16" s="330" t="s">
        <v>926</v>
      </c>
      <c r="C16" s="330" t="s">
        <v>275</v>
      </c>
      <c r="D16" s="330" t="s">
        <v>381</v>
      </c>
      <c r="E16" s="330" t="s">
        <v>201</v>
      </c>
      <c r="F16" s="330" t="s">
        <v>645</v>
      </c>
      <c r="G16" s="331" t="s">
        <v>837</v>
      </c>
      <c r="H16" s="332">
        <v>45536</v>
      </c>
      <c r="I16" s="333">
        <v>201813</v>
      </c>
      <c r="J16" s="333">
        <v>20181</v>
      </c>
      <c r="K16" s="334">
        <v>221994</v>
      </c>
      <c r="L16" s="330"/>
    </row>
    <row r="17" spans="1:26" ht="30" customHeight="1" x14ac:dyDescent="0.35">
      <c r="A17" s="207"/>
      <c r="B17" s="208"/>
      <c r="C17" s="207"/>
      <c r="D17" s="207"/>
      <c r="E17" s="207"/>
      <c r="F17" s="207"/>
      <c r="G17" s="210" t="s">
        <v>556</v>
      </c>
      <c r="H17" s="211">
        <f>COUNT(I3:I16)</f>
        <v>14</v>
      </c>
      <c r="I17" s="212">
        <f>SUM(I3:I16)</f>
        <v>4662854.29</v>
      </c>
      <c r="J17" s="212">
        <f>SUM(J3:J16)</f>
        <v>772237.7</v>
      </c>
      <c r="K17" s="212">
        <f>SUM(K3:K16)</f>
        <v>5435091.9900000002</v>
      </c>
      <c r="L17" s="207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207"/>
      <c r="B18" s="208"/>
      <c r="C18" s="207"/>
      <c r="D18" s="207"/>
      <c r="E18" s="207"/>
      <c r="F18" s="207"/>
      <c r="G18" s="210"/>
      <c r="H18" s="211"/>
      <c r="I18" s="212"/>
      <c r="J18" s="212"/>
      <c r="K18" s="207"/>
      <c r="L18" s="207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207"/>
      <c r="B19" s="208"/>
      <c r="C19" s="207"/>
      <c r="D19" s="207"/>
      <c r="E19" s="207"/>
      <c r="F19" s="207"/>
      <c r="G19" s="209" t="s">
        <v>850</v>
      </c>
      <c r="H19" s="207"/>
      <c r="I19" s="207"/>
      <c r="J19" s="207"/>
      <c r="K19" s="207"/>
      <c r="L19" s="207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207"/>
      <c r="B20" s="208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81"/>
      <c r="B21" s="195"/>
      <c r="C21" s="181"/>
      <c r="D21" s="181"/>
      <c r="E21" s="181"/>
      <c r="F21" s="181"/>
      <c r="G21" s="19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81"/>
      <c r="B22" s="195"/>
      <c r="C22" s="181"/>
      <c r="D22" s="181"/>
      <c r="E22" s="181"/>
      <c r="F22" s="181"/>
      <c r="G22" s="19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81"/>
      <c r="B23" s="195"/>
      <c r="C23" s="181"/>
      <c r="D23" s="181"/>
      <c r="E23" s="181"/>
      <c r="F23" s="181"/>
      <c r="G23" s="19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81"/>
      <c r="B24" s="195"/>
      <c r="C24" s="181"/>
      <c r="D24" s="181"/>
      <c r="E24" s="181"/>
      <c r="F24" s="181"/>
      <c r="G24" s="19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81"/>
      <c r="B25" s="195"/>
      <c r="C25" s="181"/>
      <c r="D25" s="181"/>
      <c r="E25" s="181"/>
      <c r="F25" s="181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81"/>
      <c r="B26" s="195"/>
      <c r="C26" s="181"/>
      <c r="D26" s="181"/>
      <c r="E26" s="181"/>
      <c r="F26" s="181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81"/>
      <c r="B27" s="195"/>
      <c r="C27" s="181"/>
      <c r="D27" s="181"/>
      <c r="E27" s="181"/>
      <c r="F27" s="181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81"/>
      <c r="B28" s="195"/>
      <c r="C28" s="181"/>
      <c r="D28" s="181"/>
      <c r="E28" s="181"/>
      <c r="F28" s="181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81"/>
      <c r="B29" s="195"/>
      <c r="C29" s="181"/>
      <c r="D29" s="181"/>
      <c r="E29" s="181"/>
      <c r="F29" s="181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81"/>
      <c r="B30" s="195"/>
      <c r="C30" s="181"/>
      <c r="D30" s="181"/>
      <c r="E30" s="181"/>
      <c r="F30" s="181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81"/>
      <c r="B31" s="195"/>
      <c r="C31" s="181"/>
      <c r="D31" s="181"/>
      <c r="E31" s="181"/>
      <c r="F31" s="181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81"/>
      <c r="B32" s="195"/>
      <c r="C32" s="181"/>
      <c r="D32" s="181"/>
      <c r="E32" s="181"/>
      <c r="F32" s="181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81"/>
      <c r="B33" s="195"/>
      <c r="C33" s="181"/>
      <c r="D33" s="181"/>
      <c r="E33" s="181"/>
      <c r="F33" s="181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81"/>
      <c r="B34" s="195"/>
      <c r="C34" s="181"/>
      <c r="D34" s="181"/>
      <c r="E34" s="181"/>
      <c r="F34" s="181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81"/>
      <c r="B35" s="195"/>
      <c r="C35" s="181"/>
      <c r="D35" s="181"/>
      <c r="E35" s="181"/>
      <c r="F35" s="181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81"/>
      <c r="B36" s="195"/>
      <c r="C36" s="181"/>
      <c r="D36" s="181"/>
      <c r="E36" s="181"/>
      <c r="F36" s="181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81"/>
      <c r="B37" s="195"/>
      <c r="C37" s="181"/>
      <c r="D37" s="181"/>
      <c r="E37" s="181"/>
      <c r="F37" s="181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81"/>
      <c r="B38" s="195"/>
      <c r="C38" s="181"/>
      <c r="D38" s="181"/>
      <c r="E38" s="181"/>
      <c r="F38" s="181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81"/>
      <c r="B39" s="195"/>
      <c r="C39" s="181"/>
      <c r="D39" s="181"/>
      <c r="E39" s="181"/>
      <c r="F39" s="181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81"/>
      <c r="B40" s="195"/>
      <c r="C40" s="181"/>
      <c r="D40" s="181"/>
      <c r="E40" s="181"/>
      <c r="F40" s="181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81"/>
      <c r="B41" s="195"/>
      <c r="C41" s="181"/>
      <c r="D41" s="181"/>
      <c r="E41" s="181"/>
      <c r="F41" s="181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81"/>
      <c r="B42" s="195"/>
      <c r="C42" s="181"/>
      <c r="D42" s="181"/>
      <c r="E42" s="181"/>
      <c r="F42" s="181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81"/>
      <c r="B43" s="195"/>
      <c r="C43" s="181"/>
      <c r="D43" s="181"/>
      <c r="E43" s="181"/>
      <c r="F43" s="181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81"/>
      <c r="B44" s="195"/>
      <c r="C44" s="181"/>
      <c r="D44" s="181"/>
      <c r="E44" s="181"/>
      <c r="F44" s="181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81"/>
      <c r="B45" s="195"/>
      <c r="C45" s="181"/>
      <c r="D45" s="181"/>
      <c r="E45" s="181"/>
      <c r="F45" s="181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81"/>
      <c r="B46" s="195"/>
      <c r="C46" s="181"/>
      <c r="D46" s="181"/>
      <c r="E46" s="181"/>
      <c r="F46" s="181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81"/>
      <c r="B47" s="195"/>
      <c r="C47" s="181"/>
      <c r="D47" s="181"/>
      <c r="E47" s="181"/>
      <c r="F47" s="181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81"/>
      <c r="B48" s="195"/>
      <c r="C48" s="181"/>
      <c r="D48" s="181"/>
      <c r="E48" s="181"/>
      <c r="F48" s="181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81"/>
      <c r="B49" s="195"/>
      <c r="C49" s="181"/>
      <c r="D49" s="181"/>
      <c r="E49" s="181"/>
      <c r="F49" s="181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81"/>
      <c r="B50" s="195"/>
      <c r="C50" s="181"/>
      <c r="D50" s="181"/>
      <c r="E50" s="181"/>
      <c r="F50" s="181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81"/>
      <c r="B51" s="195"/>
      <c r="C51" s="181"/>
      <c r="D51" s="181"/>
      <c r="E51" s="181"/>
      <c r="F51" s="181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81"/>
      <c r="B52" s="195"/>
      <c r="C52" s="181"/>
      <c r="D52" s="181"/>
      <c r="E52" s="181"/>
      <c r="F52" s="181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81"/>
      <c r="B53" s="195"/>
      <c r="C53" s="181"/>
      <c r="D53" s="181"/>
      <c r="E53" s="181"/>
      <c r="F53" s="181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81"/>
      <c r="B54" s="195"/>
      <c r="C54" s="181"/>
      <c r="D54" s="181"/>
      <c r="E54" s="181"/>
      <c r="F54" s="181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81"/>
      <c r="B55" s="195"/>
      <c r="C55" s="181"/>
      <c r="D55" s="181"/>
      <c r="E55" s="181"/>
      <c r="F55" s="181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81"/>
      <c r="B56" s="195"/>
      <c r="C56" s="181"/>
      <c r="D56" s="181"/>
      <c r="E56" s="181"/>
      <c r="F56" s="181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81"/>
      <c r="B57" s="195"/>
      <c r="C57" s="181"/>
      <c r="D57" s="181"/>
      <c r="E57" s="181"/>
      <c r="F57" s="181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81"/>
      <c r="B58" s="195"/>
      <c r="C58" s="181"/>
      <c r="D58" s="181"/>
      <c r="E58" s="181"/>
      <c r="F58" s="181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81"/>
      <c r="B59" s="195"/>
      <c r="C59" s="181"/>
      <c r="D59" s="181"/>
      <c r="E59" s="181"/>
      <c r="F59" s="181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81"/>
      <c r="B60" s="195"/>
      <c r="C60" s="181"/>
      <c r="D60" s="181"/>
      <c r="E60" s="181"/>
      <c r="F60" s="181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81"/>
      <c r="B61" s="195"/>
      <c r="C61" s="181"/>
      <c r="D61" s="181"/>
      <c r="E61" s="181"/>
      <c r="F61" s="181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81"/>
      <c r="B62" s="195"/>
      <c r="C62" s="181"/>
      <c r="D62" s="181"/>
      <c r="E62" s="181"/>
      <c r="F62" s="181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81"/>
      <c r="B63" s="195"/>
      <c r="C63" s="181"/>
      <c r="D63" s="181"/>
      <c r="E63" s="181"/>
      <c r="F63" s="181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81"/>
      <c r="B64" s="195"/>
      <c r="C64" s="181"/>
      <c r="D64" s="181"/>
      <c r="E64" s="181"/>
      <c r="F64" s="181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81"/>
      <c r="B65" s="195"/>
      <c r="C65" s="181"/>
      <c r="D65" s="181"/>
      <c r="E65" s="181"/>
      <c r="F65" s="181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81"/>
      <c r="B66" s="195"/>
      <c r="C66" s="181"/>
      <c r="D66" s="181"/>
      <c r="E66" s="181"/>
      <c r="F66" s="181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81"/>
      <c r="B67" s="195"/>
      <c r="C67" s="181"/>
      <c r="D67" s="181"/>
      <c r="E67" s="181"/>
      <c r="F67" s="181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81"/>
      <c r="B68" s="195"/>
      <c r="C68" s="181"/>
      <c r="D68" s="181"/>
      <c r="E68" s="181"/>
      <c r="F68" s="181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81"/>
      <c r="B69" s="195"/>
      <c r="C69" s="181"/>
      <c r="D69" s="181"/>
      <c r="E69" s="181"/>
      <c r="F69" s="181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81"/>
      <c r="B70" s="195"/>
      <c r="C70" s="181"/>
      <c r="D70" s="181"/>
      <c r="E70" s="181"/>
      <c r="F70" s="181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81"/>
      <c r="B71" s="195"/>
      <c r="C71" s="181"/>
      <c r="D71" s="181"/>
      <c r="E71" s="181"/>
      <c r="F71" s="181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81"/>
      <c r="B72" s="195"/>
      <c r="C72" s="181"/>
      <c r="D72" s="181"/>
      <c r="E72" s="181"/>
      <c r="F72" s="181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81"/>
      <c r="B73" s="195"/>
      <c r="C73" s="181"/>
      <c r="D73" s="181"/>
      <c r="E73" s="181"/>
      <c r="F73" s="181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81"/>
      <c r="B74" s="195"/>
      <c r="C74" s="181"/>
      <c r="D74" s="181"/>
      <c r="E74" s="181"/>
      <c r="F74" s="181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81"/>
      <c r="B75" s="195"/>
      <c r="C75" s="181"/>
      <c r="D75" s="181"/>
      <c r="E75" s="181"/>
      <c r="F75" s="181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81"/>
      <c r="B76" s="195"/>
      <c r="C76" s="181"/>
      <c r="D76" s="181"/>
      <c r="E76" s="181"/>
      <c r="F76" s="181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81"/>
      <c r="B77" s="195"/>
      <c r="C77" s="181"/>
      <c r="D77" s="181"/>
      <c r="E77" s="181"/>
      <c r="F77" s="181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81"/>
      <c r="B78" s="195"/>
      <c r="C78" s="181"/>
      <c r="D78" s="181"/>
      <c r="E78" s="181"/>
      <c r="F78" s="181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81"/>
      <c r="B79" s="195"/>
      <c r="C79" s="181"/>
      <c r="D79" s="181"/>
      <c r="E79" s="181"/>
      <c r="F79" s="181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81"/>
      <c r="B80" s="195"/>
      <c r="C80" s="181"/>
      <c r="D80" s="181"/>
      <c r="E80" s="181"/>
      <c r="F80" s="181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81"/>
      <c r="B81" s="195"/>
      <c r="C81" s="181"/>
      <c r="D81" s="181"/>
      <c r="E81" s="181"/>
      <c r="F81" s="181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81"/>
      <c r="B82" s="195"/>
      <c r="C82" s="181"/>
      <c r="D82" s="181"/>
      <c r="E82" s="181"/>
      <c r="F82" s="181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81"/>
      <c r="B83" s="195"/>
      <c r="C83" s="181"/>
      <c r="D83" s="181"/>
      <c r="E83" s="181"/>
      <c r="F83" s="181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81"/>
      <c r="B84" s="195"/>
      <c r="C84" s="181"/>
      <c r="D84" s="181"/>
      <c r="E84" s="181"/>
      <c r="F84" s="181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81"/>
      <c r="B85" s="195"/>
      <c r="C85" s="181"/>
      <c r="D85" s="181"/>
      <c r="E85" s="181"/>
      <c r="F85" s="181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81"/>
      <c r="B86" s="195"/>
      <c r="C86" s="181"/>
      <c r="D86" s="181"/>
      <c r="E86" s="181"/>
      <c r="F86" s="181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81"/>
      <c r="B87" s="195"/>
      <c r="C87" s="181"/>
      <c r="D87" s="181"/>
      <c r="E87" s="181"/>
      <c r="F87" s="181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81"/>
      <c r="B88" s="195"/>
      <c r="C88" s="181"/>
      <c r="D88" s="181"/>
      <c r="E88" s="181"/>
      <c r="F88" s="181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81"/>
      <c r="B89" s="195"/>
      <c r="C89" s="181"/>
      <c r="D89" s="181"/>
      <c r="E89" s="181"/>
      <c r="F89" s="181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81"/>
      <c r="B90" s="195"/>
      <c r="C90" s="181"/>
      <c r="D90" s="181"/>
      <c r="E90" s="181"/>
      <c r="F90" s="181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81"/>
      <c r="B91" s="195"/>
      <c r="C91" s="181"/>
      <c r="D91" s="181"/>
      <c r="E91" s="181"/>
      <c r="F91" s="181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81"/>
      <c r="B92" s="195"/>
      <c r="C92" s="181"/>
      <c r="D92" s="181"/>
      <c r="E92" s="181"/>
      <c r="F92" s="181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81"/>
      <c r="B93" s="195"/>
      <c r="C93" s="181"/>
      <c r="D93" s="181"/>
      <c r="E93" s="181"/>
      <c r="F93" s="181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81"/>
      <c r="B94" s="195"/>
      <c r="C94" s="181"/>
      <c r="D94" s="181"/>
      <c r="E94" s="181"/>
      <c r="F94" s="181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81"/>
      <c r="B95" s="195"/>
      <c r="C95" s="181"/>
      <c r="D95" s="181"/>
      <c r="E95" s="181"/>
      <c r="F95" s="181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81"/>
      <c r="B96" s="195"/>
      <c r="C96" s="181"/>
      <c r="D96" s="181"/>
      <c r="E96" s="181"/>
      <c r="F96" s="181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81"/>
      <c r="B97" s="195"/>
      <c r="C97" s="181"/>
      <c r="D97" s="181"/>
      <c r="E97" s="181"/>
      <c r="F97" s="181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81"/>
      <c r="B98" s="195"/>
      <c r="C98" s="181"/>
      <c r="D98" s="181"/>
      <c r="E98" s="181"/>
      <c r="F98" s="181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81"/>
      <c r="B99" s="195"/>
      <c r="C99" s="181"/>
      <c r="D99" s="181"/>
      <c r="E99" s="181"/>
      <c r="F99" s="181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81"/>
      <c r="B100" s="195"/>
      <c r="C100" s="181"/>
      <c r="D100" s="181"/>
      <c r="E100" s="181"/>
      <c r="F100" s="181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81"/>
      <c r="B101" s="195"/>
      <c r="C101" s="181"/>
      <c r="D101" s="181"/>
      <c r="E101" s="181"/>
      <c r="F101" s="181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81"/>
      <c r="B102" s="195"/>
      <c r="C102" s="181"/>
      <c r="D102" s="181"/>
      <c r="E102" s="181"/>
      <c r="F102" s="181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81"/>
      <c r="B103" s="195"/>
      <c r="C103" s="181"/>
      <c r="D103" s="181"/>
      <c r="E103" s="181"/>
      <c r="F103" s="181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81"/>
      <c r="B104" s="195"/>
      <c r="C104" s="181"/>
      <c r="D104" s="181"/>
      <c r="E104" s="181"/>
      <c r="F104" s="181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81"/>
      <c r="B105" s="195"/>
      <c r="C105" s="181"/>
      <c r="D105" s="181"/>
      <c r="E105" s="181"/>
      <c r="F105" s="181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81"/>
      <c r="B106" s="195"/>
      <c r="C106" s="181"/>
      <c r="D106" s="181"/>
      <c r="E106" s="181"/>
      <c r="F106" s="181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81"/>
      <c r="B107" s="195"/>
      <c r="C107" s="181"/>
      <c r="D107" s="181"/>
      <c r="E107" s="181"/>
      <c r="F107" s="181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81"/>
      <c r="B108" s="195"/>
      <c r="C108" s="181"/>
      <c r="D108" s="181"/>
      <c r="E108" s="181"/>
      <c r="F108" s="181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81"/>
      <c r="B109" s="195"/>
      <c r="C109" s="181"/>
      <c r="D109" s="181"/>
      <c r="E109" s="181"/>
      <c r="F109" s="181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81"/>
      <c r="B110" s="195"/>
      <c r="C110" s="181"/>
      <c r="D110" s="181"/>
      <c r="E110" s="181"/>
      <c r="F110" s="181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81"/>
      <c r="B111" s="195"/>
      <c r="C111" s="181"/>
      <c r="D111" s="181"/>
      <c r="E111" s="181"/>
      <c r="F111" s="181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81"/>
      <c r="B112" s="195"/>
      <c r="C112" s="181"/>
      <c r="D112" s="181"/>
      <c r="E112" s="181"/>
      <c r="F112" s="181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81"/>
      <c r="B113" s="195"/>
      <c r="C113" s="181"/>
      <c r="D113" s="181"/>
      <c r="E113" s="181"/>
      <c r="F113" s="181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81"/>
      <c r="B114" s="195"/>
      <c r="C114" s="181"/>
      <c r="D114" s="181"/>
      <c r="E114" s="181"/>
      <c r="F114" s="181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81"/>
      <c r="B115" s="195"/>
      <c r="C115" s="181"/>
      <c r="D115" s="181"/>
      <c r="E115" s="181"/>
      <c r="F115" s="181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81"/>
      <c r="B116" s="195"/>
      <c r="C116" s="181"/>
      <c r="D116" s="181"/>
      <c r="E116" s="181"/>
      <c r="F116" s="181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81"/>
      <c r="B117" s="195"/>
      <c r="C117" s="181"/>
      <c r="D117" s="181"/>
      <c r="E117" s="181"/>
      <c r="F117" s="181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81"/>
      <c r="B118" s="195"/>
      <c r="C118" s="181"/>
      <c r="D118" s="181"/>
      <c r="E118" s="181"/>
      <c r="F118" s="181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81"/>
      <c r="B119" s="195"/>
      <c r="C119" s="181"/>
      <c r="D119" s="181"/>
      <c r="E119" s="181"/>
      <c r="F119" s="181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81"/>
      <c r="B120" s="195"/>
      <c r="C120" s="181"/>
      <c r="D120" s="181"/>
      <c r="E120" s="181"/>
      <c r="F120" s="181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81"/>
      <c r="B121" s="195"/>
      <c r="C121" s="181"/>
      <c r="D121" s="181"/>
      <c r="E121" s="181"/>
      <c r="F121" s="181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81"/>
      <c r="B122" s="195"/>
      <c r="C122" s="181"/>
      <c r="D122" s="181"/>
      <c r="E122" s="181"/>
      <c r="F122" s="181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81"/>
      <c r="B123" s="195"/>
      <c r="C123" s="181"/>
      <c r="D123" s="181"/>
      <c r="E123" s="181"/>
      <c r="F123" s="181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81"/>
      <c r="B124" s="195"/>
      <c r="C124" s="181"/>
      <c r="D124" s="181"/>
      <c r="E124" s="181"/>
      <c r="F124" s="181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81"/>
      <c r="B125" s="195"/>
      <c r="C125" s="181"/>
      <c r="D125" s="181"/>
      <c r="E125" s="181"/>
      <c r="F125" s="181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81"/>
      <c r="B126" s="195"/>
      <c r="C126" s="181"/>
      <c r="D126" s="181"/>
      <c r="E126" s="181"/>
      <c r="F126" s="181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81"/>
      <c r="B127" s="195"/>
      <c r="C127" s="181"/>
      <c r="D127" s="181"/>
      <c r="E127" s="181"/>
      <c r="F127" s="181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81"/>
      <c r="B128" s="195"/>
      <c r="C128" s="181"/>
      <c r="D128" s="181"/>
      <c r="E128" s="181"/>
      <c r="F128" s="181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81"/>
      <c r="B129" s="195"/>
      <c r="C129" s="181"/>
      <c r="D129" s="181"/>
      <c r="E129" s="181"/>
      <c r="F129" s="181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81"/>
      <c r="B130" s="195"/>
      <c r="C130" s="181"/>
      <c r="D130" s="181"/>
      <c r="E130" s="181"/>
      <c r="F130" s="181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81"/>
      <c r="B131" s="195"/>
      <c r="C131" s="181"/>
      <c r="D131" s="181"/>
      <c r="E131" s="181"/>
      <c r="F131" s="181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81"/>
      <c r="B132" s="195"/>
      <c r="C132" s="181"/>
      <c r="D132" s="181"/>
      <c r="E132" s="181"/>
      <c r="F132" s="181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81"/>
      <c r="B133" s="195"/>
      <c r="C133" s="181"/>
      <c r="D133" s="181"/>
      <c r="E133" s="181"/>
      <c r="F133" s="181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81"/>
      <c r="B134" s="195"/>
      <c r="C134" s="181"/>
      <c r="D134" s="181"/>
      <c r="E134" s="181"/>
      <c r="F134" s="181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81"/>
      <c r="B135" s="195"/>
      <c r="C135" s="181"/>
      <c r="D135" s="181"/>
      <c r="E135" s="181"/>
      <c r="F135" s="181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81"/>
      <c r="B136" s="195"/>
      <c r="C136" s="181"/>
      <c r="D136" s="181"/>
      <c r="E136" s="181"/>
      <c r="F136" s="181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81"/>
      <c r="B137" s="195"/>
      <c r="C137" s="181"/>
      <c r="D137" s="181"/>
      <c r="E137" s="181"/>
      <c r="F137" s="181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81"/>
      <c r="B138" s="195"/>
      <c r="C138" s="181"/>
      <c r="D138" s="181"/>
      <c r="E138" s="181"/>
      <c r="F138" s="181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81"/>
      <c r="B139" s="195"/>
      <c r="C139" s="181"/>
      <c r="D139" s="181"/>
      <c r="E139" s="181"/>
      <c r="F139" s="181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81"/>
      <c r="B140" s="195"/>
      <c r="C140" s="181"/>
      <c r="D140" s="181"/>
      <c r="E140" s="181"/>
      <c r="F140" s="181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81"/>
      <c r="B141" s="195"/>
      <c r="C141" s="181"/>
      <c r="D141" s="181"/>
      <c r="E141" s="181"/>
      <c r="F141" s="181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81"/>
      <c r="B142" s="195"/>
      <c r="C142" s="181"/>
      <c r="D142" s="181"/>
      <c r="E142" s="181"/>
      <c r="F142" s="181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81"/>
      <c r="B143" s="195"/>
      <c r="C143" s="181"/>
      <c r="D143" s="181"/>
      <c r="E143" s="181"/>
      <c r="F143" s="181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81"/>
      <c r="B144" s="195"/>
      <c r="C144" s="181"/>
      <c r="D144" s="181"/>
      <c r="E144" s="181"/>
      <c r="F144" s="181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81"/>
      <c r="B145" s="195"/>
      <c r="C145" s="181"/>
      <c r="D145" s="181"/>
      <c r="E145" s="181"/>
      <c r="F145" s="181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81"/>
      <c r="B146" s="195"/>
      <c r="C146" s="181"/>
      <c r="D146" s="181"/>
      <c r="E146" s="181"/>
      <c r="F146" s="181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81"/>
      <c r="B147" s="195"/>
      <c r="C147" s="181"/>
      <c r="D147" s="181"/>
      <c r="E147" s="181"/>
      <c r="F147" s="181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81"/>
      <c r="B148" s="195"/>
      <c r="C148" s="181"/>
      <c r="D148" s="181"/>
      <c r="E148" s="181"/>
      <c r="F148" s="181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81"/>
      <c r="B149" s="195"/>
      <c r="C149" s="181"/>
      <c r="D149" s="181"/>
      <c r="E149" s="181"/>
      <c r="F149" s="181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81"/>
      <c r="B150" s="195"/>
      <c r="C150" s="181"/>
      <c r="D150" s="181"/>
      <c r="E150" s="181"/>
      <c r="F150" s="181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81"/>
      <c r="B151" s="195"/>
      <c r="C151" s="181"/>
      <c r="D151" s="181"/>
      <c r="E151" s="181"/>
      <c r="F151" s="181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81"/>
      <c r="B152" s="195"/>
      <c r="C152" s="181"/>
      <c r="D152" s="181"/>
      <c r="E152" s="181"/>
      <c r="F152" s="181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81"/>
      <c r="B153" s="195"/>
      <c r="C153" s="181"/>
      <c r="D153" s="181"/>
      <c r="E153" s="181"/>
      <c r="F153" s="181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81"/>
      <c r="B154" s="195"/>
      <c r="C154" s="181"/>
      <c r="D154" s="181"/>
      <c r="E154" s="181"/>
      <c r="F154" s="181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81"/>
      <c r="B155" s="195"/>
      <c r="C155" s="181"/>
      <c r="D155" s="181"/>
      <c r="E155" s="181"/>
      <c r="F155" s="181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81"/>
      <c r="B156" s="195"/>
      <c r="C156" s="181"/>
      <c r="D156" s="181"/>
      <c r="E156" s="181"/>
      <c r="F156" s="181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81"/>
      <c r="B157" s="195"/>
      <c r="C157" s="181"/>
      <c r="D157" s="181"/>
      <c r="E157" s="181"/>
      <c r="F157" s="181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81"/>
      <c r="B158" s="195"/>
      <c r="C158" s="181"/>
      <c r="D158" s="181"/>
      <c r="E158" s="181"/>
      <c r="F158" s="181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81"/>
      <c r="B159" s="195"/>
      <c r="C159" s="181"/>
      <c r="D159" s="181"/>
      <c r="E159" s="181"/>
      <c r="F159" s="181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81"/>
      <c r="B160" s="195"/>
      <c r="C160" s="181"/>
      <c r="D160" s="181"/>
      <c r="E160" s="181"/>
      <c r="F160" s="181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81"/>
      <c r="B161" s="195"/>
      <c r="C161" s="181"/>
      <c r="D161" s="181"/>
      <c r="E161" s="181"/>
      <c r="F161" s="181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81"/>
      <c r="B162" s="195"/>
      <c r="C162" s="181"/>
      <c r="D162" s="181"/>
      <c r="E162" s="181"/>
      <c r="F162" s="181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81"/>
      <c r="B163" s="195"/>
      <c r="C163" s="181"/>
      <c r="D163" s="181"/>
      <c r="E163" s="181"/>
      <c r="F163" s="181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81"/>
      <c r="B164" s="195"/>
      <c r="C164" s="181"/>
      <c r="D164" s="181"/>
      <c r="E164" s="181"/>
      <c r="F164" s="181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81"/>
      <c r="B165" s="195"/>
      <c r="C165" s="181"/>
      <c r="D165" s="181"/>
      <c r="E165" s="181"/>
      <c r="F165" s="181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81"/>
      <c r="B166" s="195"/>
      <c r="C166" s="181"/>
      <c r="D166" s="181"/>
      <c r="E166" s="181"/>
      <c r="F166" s="181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81"/>
      <c r="B167" s="195"/>
      <c r="C167" s="181"/>
      <c r="D167" s="181"/>
      <c r="E167" s="181"/>
      <c r="F167" s="181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81"/>
      <c r="B168" s="195"/>
      <c r="C168" s="181"/>
      <c r="D168" s="181"/>
      <c r="E168" s="181"/>
      <c r="F168" s="181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81"/>
      <c r="B169" s="195"/>
      <c r="C169" s="181"/>
      <c r="D169" s="181"/>
      <c r="E169" s="181"/>
      <c r="F169" s="181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81"/>
      <c r="B170" s="195"/>
      <c r="C170" s="181"/>
      <c r="D170" s="181"/>
      <c r="E170" s="181"/>
      <c r="F170" s="181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81"/>
      <c r="B171" s="195"/>
      <c r="C171" s="181"/>
      <c r="D171" s="181"/>
      <c r="E171" s="181"/>
      <c r="F171" s="181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81"/>
      <c r="B172" s="195"/>
      <c r="C172" s="181"/>
      <c r="D172" s="181"/>
      <c r="E172" s="181"/>
      <c r="F172" s="181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81"/>
      <c r="B173" s="195"/>
      <c r="C173" s="181"/>
      <c r="D173" s="181"/>
      <c r="E173" s="181"/>
      <c r="F173" s="181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81"/>
      <c r="B174" s="195"/>
      <c r="C174" s="181"/>
      <c r="D174" s="181"/>
      <c r="E174" s="181"/>
      <c r="F174" s="181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81"/>
      <c r="B175" s="195"/>
      <c r="C175" s="181"/>
      <c r="D175" s="181"/>
      <c r="E175" s="181"/>
      <c r="F175" s="181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81"/>
      <c r="B176" s="195"/>
      <c r="C176" s="181"/>
      <c r="D176" s="181"/>
      <c r="E176" s="181"/>
      <c r="F176" s="181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81"/>
      <c r="B177" s="195"/>
      <c r="C177" s="181"/>
      <c r="D177" s="181"/>
      <c r="E177" s="181"/>
      <c r="F177" s="181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81"/>
      <c r="B178" s="195"/>
      <c r="C178" s="181"/>
      <c r="D178" s="181"/>
      <c r="E178" s="181"/>
      <c r="F178" s="181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81"/>
      <c r="B179" s="195"/>
      <c r="C179" s="181"/>
      <c r="D179" s="181"/>
      <c r="E179" s="181"/>
      <c r="F179" s="181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81"/>
      <c r="B180" s="195"/>
      <c r="C180" s="181"/>
      <c r="D180" s="181"/>
      <c r="E180" s="181"/>
      <c r="F180" s="181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81"/>
      <c r="B181" s="195"/>
      <c r="C181" s="181"/>
      <c r="D181" s="181"/>
      <c r="E181" s="181"/>
      <c r="F181" s="181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81"/>
      <c r="B182" s="195"/>
      <c r="C182" s="181"/>
      <c r="D182" s="181"/>
      <c r="E182" s="181"/>
      <c r="F182" s="181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81"/>
      <c r="B183" s="195"/>
      <c r="C183" s="181"/>
      <c r="D183" s="181"/>
      <c r="E183" s="181"/>
      <c r="F183" s="181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81"/>
      <c r="B184" s="195"/>
      <c r="C184" s="181"/>
      <c r="D184" s="181"/>
      <c r="E184" s="181"/>
      <c r="F184" s="181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81"/>
      <c r="B185" s="195"/>
      <c r="C185" s="181"/>
      <c r="D185" s="181"/>
      <c r="E185" s="181"/>
      <c r="F185" s="181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81"/>
      <c r="B186" s="195"/>
      <c r="C186" s="181"/>
      <c r="D186" s="181"/>
      <c r="E186" s="181"/>
      <c r="F186" s="181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81"/>
      <c r="B187" s="195"/>
      <c r="C187" s="181"/>
      <c r="D187" s="181"/>
      <c r="E187" s="181"/>
      <c r="F187" s="181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81"/>
      <c r="B188" s="195"/>
      <c r="C188" s="181"/>
      <c r="D188" s="181"/>
      <c r="E188" s="181"/>
      <c r="F188" s="181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81"/>
      <c r="B189" s="195"/>
      <c r="C189" s="181"/>
      <c r="D189" s="181"/>
      <c r="E189" s="181"/>
      <c r="F189" s="181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81"/>
      <c r="B190" s="195"/>
      <c r="C190" s="181"/>
      <c r="D190" s="181"/>
      <c r="E190" s="181"/>
      <c r="F190" s="181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81"/>
      <c r="B191" s="195"/>
      <c r="C191" s="181"/>
      <c r="D191" s="181"/>
      <c r="E191" s="181"/>
      <c r="F191" s="181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81"/>
      <c r="B192" s="195"/>
      <c r="C192" s="181"/>
      <c r="D192" s="181"/>
      <c r="E192" s="181"/>
      <c r="F192" s="181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81"/>
      <c r="B193" s="195"/>
      <c r="C193" s="181"/>
      <c r="D193" s="181"/>
      <c r="E193" s="181"/>
      <c r="F193" s="181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81"/>
      <c r="B194" s="195"/>
      <c r="C194" s="181"/>
      <c r="D194" s="181"/>
      <c r="E194" s="181"/>
      <c r="F194" s="181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81"/>
      <c r="B195" s="195"/>
      <c r="C195" s="181"/>
      <c r="D195" s="181"/>
      <c r="E195" s="181"/>
      <c r="F195" s="181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81"/>
      <c r="B196" s="195"/>
      <c r="C196" s="181"/>
      <c r="D196" s="181"/>
      <c r="E196" s="181"/>
      <c r="F196" s="181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81"/>
      <c r="B197" s="195"/>
      <c r="C197" s="181"/>
      <c r="D197" s="181"/>
      <c r="E197" s="181"/>
      <c r="F197" s="181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81"/>
      <c r="B198" s="195"/>
      <c r="C198" s="181"/>
      <c r="D198" s="181"/>
      <c r="E198" s="181"/>
      <c r="F198" s="181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81"/>
      <c r="B199" s="195"/>
      <c r="C199" s="181"/>
      <c r="D199" s="181"/>
      <c r="E199" s="181"/>
      <c r="F199" s="181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81"/>
      <c r="B200" s="195"/>
      <c r="C200" s="181"/>
      <c r="D200" s="181"/>
      <c r="E200" s="181"/>
      <c r="F200" s="181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81"/>
      <c r="B201" s="195"/>
      <c r="C201" s="181"/>
      <c r="D201" s="181"/>
      <c r="E201" s="181"/>
      <c r="F201" s="181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81"/>
      <c r="B202" s="195"/>
      <c r="C202" s="181"/>
      <c r="D202" s="181"/>
      <c r="E202" s="181"/>
      <c r="F202" s="181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81"/>
      <c r="B203" s="195"/>
      <c r="C203" s="181"/>
      <c r="D203" s="181"/>
      <c r="E203" s="181"/>
      <c r="F203" s="181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81"/>
      <c r="B204" s="195"/>
      <c r="C204" s="181"/>
      <c r="D204" s="181"/>
      <c r="E204" s="181"/>
      <c r="F204" s="181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81"/>
      <c r="B205" s="195"/>
      <c r="C205" s="181"/>
      <c r="D205" s="181"/>
      <c r="E205" s="181"/>
      <c r="F205" s="181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81"/>
      <c r="B206" s="195"/>
      <c r="C206" s="181"/>
      <c r="D206" s="181"/>
      <c r="E206" s="181"/>
      <c r="F206" s="181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81"/>
      <c r="B207" s="195"/>
      <c r="C207" s="181"/>
      <c r="D207" s="181"/>
      <c r="E207" s="181"/>
      <c r="F207" s="181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81"/>
      <c r="B208" s="195"/>
      <c r="C208" s="181"/>
      <c r="D208" s="181"/>
      <c r="E208" s="181"/>
      <c r="F208" s="181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81"/>
      <c r="B209" s="195"/>
      <c r="C209" s="181"/>
      <c r="D209" s="181"/>
      <c r="E209" s="181"/>
      <c r="F209" s="181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81"/>
      <c r="B210" s="195"/>
      <c r="C210" s="181"/>
      <c r="D210" s="181"/>
      <c r="E210" s="181"/>
      <c r="F210" s="181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81"/>
      <c r="B211" s="195"/>
      <c r="C211" s="181"/>
      <c r="D211" s="181"/>
      <c r="E211" s="181"/>
      <c r="F211" s="181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81"/>
      <c r="B212" s="195"/>
      <c r="C212" s="181"/>
      <c r="D212" s="181"/>
      <c r="E212" s="181"/>
      <c r="F212" s="181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81"/>
      <c r="B213" s="195"/>
      <c r="C213" s="181"/>
      <c r="D213" s="181"/>
      <c r="E213" s="181"/>
      <c r="F213" s="181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81"/>
      <c r="B214" s="195"/>
      <c r="C214" s="181"/>
      <c r="D214" s="181"/>
      <c r="E214" s="181"/>
      <c r="F214" s="181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81"/>
      <c r="B215" s="195"/>
      <c r="C215" s="181"/>
      <c r="D215" s="181"/>
      <c r="E215" s="181"/>
      <c r="F215" s="181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81"/>
      <c r="B216" s="195"/>
      <c r="C216" s="181"/>
      <c r="D216" s="181"/>
      <c r="E216" s="181"/>
      <c r="F216" s="181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81"/>
      <c r="B217" s="195"/>
      <c r="C217" s="181"/>
      <c r="D217" s="181"/>
      <c r="E217" s="181"/>
      <c r="F217" s="181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81"/>
      <c r="B218" s="195"/>
      <c r="C218" s="181"/>
      <c r="D218" s="181"/>
      <c r="E218" s="181"/>
      <c r="F218" s="181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81"/>
      <c r="B219" s="195"/>
      <c r="C219" s="181"/>
      <c r="D219" s="181"/>
      <c r="E219" s="181"/>
      <c r="F219" s="181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81"/>
      <c r="B220" s="195"/>
      <c r="C220" s="181"/>
      <c r="D220" s="181"/>
      <c r="E220" s="181"/>
      <c r="F220" s="181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81"/>
      <c r="B221" s="195"/>
      <c r="C221" s="181"/>
      <c r="D221" s="181"/>
      <c r="E221" s="181"/>
      <c r="F221" s="181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81"/>
      <c r="B222" s="195"/>
      <c r="C222" s="181"/>
      <c r="D222" s="181"/>
      <c r="E222" s="181"/>
      <c r="F222" s="181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81"/>
      <c r="B223" s="195"/>
      <c r="C223" s="181"/>
      <c r="D223" s="181"/>
      <c r="E223" s="181"/>
      <c r="F223" s="181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81"/>
      <c r="B224" s="195"/>
      <c r="C224" s="181"/>
      <c r="D224" s="181"/>
      <c r="E224" s="181"/>
      <c r="F224" s="181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81"/>
      <c r="B225" s="195"/>
      <c r="C225" s="181"/>
      <c r="D225" s="181"/>
      <c r="E225" s="181"/>
      <c r="F225" s="181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81"/>
      <c r="B226" s="195"/>
      <c r="C226" s="181"/>
      <c r="D226" s="181"/>
      <c r="E226" s="181"/>
      <c r="F226" s="181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81"/>
      <c r="B227" s="195"/>
      <c r="C227" s="181"/>
      <c r="D227" s="181"/>
      <c r="E227" s="181"/>
      <c r="F227" s="181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81"/>
      <c r="B228" s="195"/>
      <c r="C228" s="181"/>
      <c r="D228" s="181"/>
      <c r="E228" s="181"/>
      <c r="F228" s="181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81"/>
      <c r="B229" s="195"/>
      <c r="C229" s="181"/>
      <c r="D229" s="181"/>
      <c r="E229" s="181"/>
      <c r="F229" s="181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81"/>
      <c r="B230" s="195"/>
      <c r="C230" s="181"/>
      <c r="D230" s="181"/>
      <c r="E230" s="181"/>
      <c r="F230" s="181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81"/>
      <c r="B231" s="195"/>
      <c r="C231" s="181"/>
      <c r="D231" s="181"/>
      <c r="E231" s="181"/>
      <c r="F231" s="181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81"/>
      <c r="B232" s="195"/>
      <c r="C232" s="181"/>
      <c r="D232" s="181"/>
      <c r="E232" s="181"/>
      <c r="F232" s="181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81"/>
      <c r="B233" s="195"/>
      <c r="C233" s="181"/>
      <c r="D233" s="181"/>
      <c r="E233" s="181"/>
      <c r="F233" s="181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81"/>
      <c r="B234" s="195"/>
      <c r="C234" s="181"/>
      <c r="D234" s="181"/>
      <c r="E234" s="181"/>
      <c r="F234" s="181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81"/>
      <c r="B235" s="195"/>
      <c r="C235" s="181"/>
      <c r="D235" s="181"/>
      <c r="E235" s="181"/>
      <c r="F235" s="181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81"/>
      <c r="B236" s="195"/>
      <c r="C236" s="181"/>
      <c r="D236" s="181"/>
      <c r="E236" s="181"/>
      <c r="F236" s="181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81"/>
      <c r="B237" s="195"/>
      <c r="C237" s="181"/>
      <c r="D237" s="181"/>
      <c r="E237" s="181"/>
      <c r="F237" s="181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81"/>
      <c r="B238" s="195"/>
      <c r="C238" s="181"/>
      <c r="D238" s="181"/>
      <c r="E238" s="181"/>
      <c r="F238" s="181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81"/>
      <c r="B239" s="195"/>
      <c r="C239" s="181"/>
      <c r="D239" s="181"/>
      <c r="E239" s="181"/>
      <c r="F239" s="181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81"/>
      <c r="B240" s="195"/>
      <c r="C240" s="181"/>
      <c r="D240" s="181"/>
      <c r="E240" s="181"/>
      <c r="F240" s="181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81"/>
      <c r="B241" s="195"/>
      <c r="C241" s="181"/>
      <c r="D241" s="181"/>
      <c r="E241" s="181"/>
      <c r="F241" s="181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81"/>
      <c r="B242" s="195"/>
      <c r="C242" s="181"/>
      <c r="D242" s="181"/>
      <c r="E242" s="181"/>
      <c r="F242" s="181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81"/>
      <c r="B243" s="195"/>
      <c r="C243" s="181"/>
      <c r="D243" s="181"/>
      <c r="E243" s="181"/>
      <c r="F243" s="181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81"/>
      <c r="B244" s="195"/>
      <c r="C244" s="181"/>
      <c r="D244" s="181"/>
      <c r="E244" s="181"/>
      <c r="F244" s="181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81"/>
      <c r="B245" s="195"/>
      <c r="C245" s="181"/>
      <c r="D245" s="181"/>
      <c r="E245" s="181"/>
      <c r="F245" s="181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81"/>
      <c r="B246" s="195"/>
      <c r="C246" s="181"/>
      <c r="D246" s="181"/>
      <c r="E246" s="181"/>
      <c r="F246" s="181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81"/>
      <c r="B247" s="195"/>
      <c r="C247" s="181"/>
      <c r="D247" s="181"/>
      <c r="E247" s="181"/>
      <c r="F247" s="181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81"/>
      <c r="B248" s="195"/>
      <c r="C248" s="181"/>
      <c r="D248" s="181"/>
      <c r="E248" s="181"/>
      <c r="F248" s="181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81"/>
      <c r="B249" s="195"/>
      <c r="C249" s="181"/>
      <c r="D249" s="181"/>
      <c r="E249" s="181"/>
      <c r="F249" s="181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81"/>
      <c r="B250" s="195"/>
      <c r="C250" s="181"/>
      <c r="D250" s="181"/>
      <c r="E250" s="181"/>
      <c r="F250" s="181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81"/>
      <c r="B251" s="195"/>
      <c r="C251" s="181"/>
      <c r="D251" s="181"/>
      <c r="E251" s="181"/>
      <c r="F251" s="181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81"/>
      <c r="B252" s="195"/>
      <c r="C252" s="181"/>
      <c r="D252" s="181"/>
      <c r="E252" s="181"/>
      <c r="F252" s="181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81"/>
      <c r="B253" s="195"/>
      <c r="C253" s="181"/>
      <c r="D253" s="181"/>
      <c r="E253" s="181"/>
      <c r="F253" s="181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81"/>
      <c r="B254" s="195"/>
      <c r="C254" s="181"/>
      <c r="D254" s="181"/>
      <c r="E254" s="181"/>
      <c r="F254" s="181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81"/>
      <c r="B255" s="195"/>
      <c r="C255" s="181"/>
      <c r="D255" s="181"/>
      <c r="E255" s="181"/>
      <c r="F255" s="181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81"/>
      <c r="B256" s="195"/>
      <c r="C256" s="181"/>
      <c r="D256" s="181"/>
      <c r="E256" s="181"/>
      <c r="F256" s="181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81"/>
      <c r="B257" s="195"/>
      <c r="C257" s="181"/>
      <c r="D257" s="181"/>
      <c r="E257" s="181"/>
      <c r="F257" s="181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81"/>
      <c r="B258" s="195"/>
      <c r="C258" s="181"/>
      <c r="D258" s="181"/>
      <c r="E258" s="181"/>
      <c r="F258" s="181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81"/>
      <c r="B259" s="195"/>
      <c r="C259" s="181"/>
      <c r="D259" s="181"/>
      <c r="E259" s="181"/>
      <c r="F259" s="181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81"/>
      <c r="B260" s="195"/>
      <c r="C260" s="181"/>
      <c r="D260" s="181"/>
      <c r="E260" s="181"/>
      <c r="F260" s="181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81"/>
      <c r="B261" s="195"/>
      <c r="C261" s="181"/>
      <c r="D261" s="181"/>
      <c r="E261" s="181"/>
      <c r="F261" s="181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81"/>
      <c r="B262" s="195"/>
      <c r="C262" s="181"/>
      <c r="D262" s="181"/>
      <c r="E262" s="181"/>
      <c r="F262" s="181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81"/>
      <c r="B263" s="195"/>
      <c r="C263" s="181"/>
      <c r="D263" s="181"/>
      <c r="E263" s="181"/>
      <c r="F263" s="181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81"/>
      <c r="B264" s="195"/>
      <c r="C264" s="181"/>
      <c r="D264" s="181"/>
      <c r="E264" s="181"/>
      <c r="F264" s="181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81"/>
      <c r="B265" s="195"/>
      <c r="C265" s="181"/>
      <c r="D265" s="181"/>
      <c r="E265" s="181"/>
      <c r="F265" s="181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81"/>
      <c r="B266" s="195"/>
      <c r="C266" s="181"/>
      <c r="D266" s="181"/>
      <c r="E266" s="181"/>
      <c r="F266" s="181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81"/>
      <c r="B267" s="195"/>
      <c r="C267" s="181"/>
      <c r="D267" s="181"/>
      <c r="E267" s="181"/>
      <c r="F267" s="181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81"/>
      <c r="B268" s="195"/>
      <c r="C268" s="181"/>
      <c r="D268" s="181"/>
      <c r="E268" s="181"/>
      <c r="F268" s="181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81"/>
      <c r="B269" s="195"/>
      <c r="C269" s="181"/>
      <c r="D269" s="181"/>
      <c r="E269" s="181"/>
      <c r="F269" s="181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81"/>
      <c r="B270" s="195"/>
      <c r="C270" s="181"/>
      <c r="D270" s="181"/>
      <c r="E270" s="181"/>
      <c r="F270" s="181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81"/>
      <c r="B271" s="195"/>
      <c r="C271" s="181"/>
      <c r="D271" s="181"/>
      <c r="E271" s="181"/>
      <c r="F271" s="181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81"/>
      <c r="B272" s="195"/>
      <c r="C272" s="181"/>
      <c r="D272" s="181"/>
      <c r="E272" s="181"/>
      <c r="F272" s="181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81"/>
      <c r="B273" s="195"/>
      <c r="C273" s="181"/>
      <c r="D273" s="181"/>
      <c r="E273" s="181"/>
      <c r="F273" s="181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81"/>
      <c r="B274" s="195"/>
      <c r="C274" s="181"/>
      <c r="D274" s="181"/>
      <c r="E274" s="181"/>
      <c r="F274" s="181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81"/>
      <c r="B275" s="195"/>
      <c r="C275" s="181"/>
      <c r="D275" s="181"/>
      <c r="E275" s="181"/>
      <c r="F275" s="181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81"/>
      <c r="B276" s="195"/>
      <c r="C276" s="181"/>
      <c r="D276" s="181"/>
      <c r="E276" s="181"/>
      <c r="F276" s="181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81"/>
      <c r="B277" s="195"/>
      <c r="C277" s="181"/>
      <c r="D277" s="181"/>
      <c r="E277" s="181"/>
      <c r="F277" s="181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81"/>
      <c r="B278" s="195"/>
      <c r="C278" s="181"/>
      <c r="D278" s="181"/>
      <c r="E278" s="181"/>
      <c r="F278" s="181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81"/>
      <c r="B279" s="195"/>
      <c r="C279" s="181"/>
      <c r="D279" s="181"/>
      <c r="E279" s="181"/>
      <c r="F279" s="181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81"/>
      <c r="B280" s="195"/>
      <c r="C280" s="181"/>
      <c r="D280" s="181"/>
      <c r="E280" s="181"/>
      <c r="F280" s="181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81"/>
      <c r="B281" s="195"/>
      <c r="C281" s="181"/>
      <c r="D281" s="181"/>
      <c r="E281" s="181"/>
      <c r="F281" s="181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81"/>
      <c r="B282" s="195"/>
      <c r="C282" s="181"/>
      <c r="D282" s="181"/>
      <c r="E282" s="181"/>
      <c r="F282" s="181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81"/>
      <c r="B283" s="195"/>
      <c r="C283" s="181"/>
      <c r="D283" s="181"/>
      <c r="E283" s="181"/>
      <c r="F283" s="181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81"/>
      <c r="B284" s="195"/>
      <c r="C284" s="181"/>
      <c r="D284" s="181"/>
      <c r="E284" s="181"/>
      <c r="F284" s="181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81"/>
      <c r="B285" s="195"/>
      <c r="C285" s="181"/>
      <c r="D285" s="181"/>
      <c r="E285" s="181"/>
      <c r="F285" s="181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81"/>
      <c r="B286" s="195"/>
      <c r="C286" s="181"/>
      <c r="D286" s="181"/>
      <c r="E286" s="181"/>
      <c r="F286" s="181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81"/>
      <c r="B287" s="195"/>
      <c r="C287" s="181"/>
      <c r="D287" s="181"/>
      <c r="E287" s="181"/>
      <c r="F287" s="181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81"/>
      <c r="B288" s="195"/>
      <c r="C288" s="181"/>
      <c r="D288" s="181"/>
      <c r="E288" s="181"/>
      <c r="F288" s="181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81"/>
      <c r="B289" s="195"/>
      <c r="C289" s="181"/>
      <c r="D289" s="181"/>
      <c r="E289" s="181"/>
      <c r="F289" s="181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81"/>
      <c r="B290" s="195"/>
      <c r="C290" s="181"/>
      <c r="D290" s="181"/>
      <c r="E290" s="181"/>
      <c r="F290" s="181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81"/>
      <c r="B291" s="195"/>
      <c r="C291" s="181"/>
      <c r="D291" s="181"/>
      <c r="E291" s="181"/>
      <c r="F291" s="181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81"/>
      <c r="B292" s="195"/>
      <c r="C292" s="181"/>
      <c r="D292" s="181"/>
      <c r="E292" s="181"/>
      <c r="F292" s="181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81"/>
      <c r="B293" s="195"/>
      <c r="C293" s="181"/>
      <c r="D293" s="181"/>
      <c r="E293" s="181"/>
      <c r="F293" s="181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81"/>
      <c r="B294" s="195"/>
      <c r="C294" s="181"/>
      <c r="D294" s="181"/>
      <c r="E294" s="181"/>
      <c r="F294" s="181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81"/>
      <c r="B295" s="195"/>
      <c r="C295" s="181"/>
      <c r="D295" s="181"/>
      <c r="E295" s="181"/>
      <c r="F295" s="181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81"/>
      <c r="B296" s="195"/>
      <c r="C296" s="181"/>
      <c r="D296" s="181"/>
      <c r="E296" s="181"/>
      <c r="F296" s="181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81"/>
      <c r="B297" s="195"/>
      <c r="C297" s="181"/>
      <c r="D297" s="181"/>
      <c r="E297" s="181"/>
      <c r="F297" s="181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81"/>
      <c r="B298" s="195"/>
      <c r="C298" s="181"/>
      <c r="D298" s="181"/>
      <c r="E298" s="181"/>
      <c r="F298" s="181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81"/>
      <c r="B299" s="195"/>
      <c r="C299" s="181"/>
      <c r="D299" s="181"/>
      <c r="E299" s="181"/>
      <c r="F299" s="181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81"/>
      <c r="B300" s="195"/>
      <c r="C300" s="181"/>
      <c r="D300" s="181"/>
      <c r="E300" s="181"/>
      <c r="F300" s="181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81"/>
      <c r="B301" s="195"/>
      <c r="C301" s="181"/>
      <c r="D301" s="181"/>
      <c r="E301" s="181"/>
      <c r="F301" s="181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81"/>
      <c r="B302" s="195"/>
      <c r="C302" s="181"/>
      <c r="D302" s="181"/>
      <c r="E302" s="181"/>
      <c r="F302" s="181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81"/>
      <c r="B303" s="195"/>
      <c r="C303" s="181"/>
      <c r="D303" s="181"/>
      <c r="E303" s="181"/>
      <c r="F303" s="181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81"/>
      <c r="B304" s="195"/>
      <c r="C304" s="181"/>
      <c r="D304" s="181"/>
      <c r="E304" s="181"/>
      <c r="F304" s="181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81"/>
      <c r="B305" s="195"/>
      <c r="C305" s="181"/>
      <c r="D305" s="181"/>
      <c r="E305" s="181"/>
      <c r="F305" s="181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81"/>
      <c r="B306" s="195"/>
      <c r="C306" s="181"/>
      <c r="D306" s="181"/>
      <c r="E306" s="181"/>
      <c r="F306" s="181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81"/>
      <c r="B307" s="195"/>
      <c r="C307" s="181"/>
      <c r="D307" s="181"/>
      <c r="E307" s="181"/>
      <c r="F307" s="181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81"/>
      <c r="B308" s="195"/>
      <c r="C308" s="181"/>
      <c r="D308" s="181"/>
      <c r="E308" s="181"/>
      <c r="F308" s="181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81"/>
      <c r="B309" s="195"/>
      <c r="C309" s="181"/>
      <c r="D309" s="181"/>
      <c r="E309" s="181"/>
      <c r="F309" s="181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81"/>
      <c r="B310" s="195"/>
      <c r="C310" s="181"/>
      <c r="D310" s="181"/>
      <c r="E310" s="181"/>
      <c r="F310" s="181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81"/>
      <c r="B311" s="195"/>
      <c r="C311" s="181"/>
      <c r="D311" s="181"/>
      <c r="E311" s="181"/>
      <c r="F311" s="181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81"/>
      <c r="B312" s="195"/>
      <c r="C312" s="181"/>
      <c r="D312" s="181"/>
      <c r="E312" s="181"/>
      <c r="F312" s="181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81"/>
      <c r="B313" s="195"/>
      <c r="C313" s="181"/>
      <c r="D313" s="181"/>
      <c r="E313" s="181"/>
      <c r="F313" s="181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81"/>
      <c r="B314" s="195"/>
      <c r="C314" s="181"/>
      <c r="D314" s="181"/>
      <c r="E314" s="181"/>
      <c r="F314" s="181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81"/>
      <c r="B315" s="195"/>
      <c r="C315" s="181"/>
      <c r="D315" s="181"/>
      <c r="E315" s="181"/>
      <c r="F315" s="181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81"/>
      <c r="B316" s="195"/>
      <c r="C316" s="181"/>
      <c r="D316" s="181"/>
      <c r="E316" s="181"/>
      <c r="F316" s="181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81"/>
      <c r="B317" s="195"/>
      <c r="C317" s="181"/>
      <c r="D317" s="181"/>
      <c r="E317" s="181"/>
      <c r="F317" s="181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81"/>
      <c r="B318" s="195"/>
      <c r="C318" s="181"/>
      <c r="D318" s="181"/>
      <c r="E318" s="181"/>
      <c r="F318" s="181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81"/>
      <c r="B319" s="195"/>
      <c r="C319" s="181"/>
      <c r="D319" s="181"/>
      <c r="E319" s="181"/>
      <c r="F319" s="181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81"/>
      <c r="B320" s="195"/>
      <c r="C320" s="181"/>
      <c r="D320" s="181"/>
      <c r="E320" s="181"/>
      <c r="F320" s="181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81"/>
      <c r="B321" s="195"/>
      <c r="C321" s="181"/>
      <c r="D321" s="181"/>
      <c r="E321" s="181"/>
      <c r="F321" s="181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81"/>
      <c r="B322" s="195"/>
      <c r="C322" s="181"/>
      <c r="D322" s="181"/>
      <c r="E322" s="181"/>
      <c r="F322" s="181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81"/>
      <c r="B323" s="195"/>
      <c r="C323" s="181"/>
      <c r="D323" s="181"/>
      <c r="E323" s="181"/>
      <c r="F323" s="181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81"/>
      <c r="B324" s="195"/>
      <c r="C324" s="181"/>
      <c r="D324" s="181"/>
      <c r="E324" s="181"/>
      <c r="F324" s="181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81"/>
      <c r="B325" s="195"/>
      <c r="C325" s="181"/>
      <c r="D325" s="181"/>
      <c r="E325" s="181"/>
      <c r="F325" s="181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81"/>
      <c r="B326" s="195"/>
      <c r="C326" s="181"/>
      <c r="D326" s="181"/>
      <c r="E326" s="181"/>
      <c r="F326" s="181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81"/>
      <c r="B327" s="195"/>
      <c r="C327" s="181"/>
      <c r="D327" s="181"/>
      <c r="E327" s="181"/>
      <c r="F327" s="181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81"/>
      <c r="B328" s="195"/>
      <c r="C328" s="181"/>
      <c r="D328" s="181"/>
      <c r="E328" s="181"/>
      <c r="F328" s="181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81"/>
      <c r="B329" s="195"/>
      <c r="C329" s="181"/>
      <c r="D329" s="181"/>
      <c r="E329" s="181"/>
      <c r="F329" s="181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81"/>
      <c r="B330" s="195"/>
      <c r="C330" s="181"/>
      <c r="D330" s="181"/>
      <c r="E330" s="181"/>
      <c r="F330" s="181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81"/>
      <c r="B331" s="195"/>
      <c r="C331" s="181"/>
      <c r="D331" s="181"/>
      <c r="E331" s="181"/>
      <c r="F331" s="181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81"/>
      <c r="B332" s="195"/>
      <c r="C332" s="181"/>
      <c r="D332" s="181"/>
      <c r="E332" s="181"/>
      <c r="F332" s="181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81"/>
      <c r="B333" s="195"/>
      <c r="C333" s="181"/>
      <c r="D333" s="181"/>
      <c r="E333" s="181"/>
      <c r="F333" s="181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81"/>
      <c r="B334" s="195"/>
      <c r="C334" s="181"/>
      <c r="D334" s="181"/>
      <c r="E334" s="181"/>
      <c r="F334" s="181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81"/>
      <c r="B335" s="195"/>
      <c r="C335" s="181"/>
      <c r="D335" s="181"/>
      <c r="E335" s="181"/>
      <c r="F335" s="181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81"/>
      <c r="B336" s="195"/>
      <c r="C336" s="181"/>
      <c r="D336" s="181"/>
      <c r="E336" s="181"/>
      <c r="F336" s="181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81"/>
      <c r="B337" s="195"/>
      <c r="C337" s="181"/>
      <c r="D337" s="181"/>
      <c r="E337" s="181"/>
      <c r="F337" s="181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81"/>
      <c r="B338" s="195"/>
      <c r="C338" s="181"/>
      <c r="D338" s="181"/>
      <c r="E338" s="181"/>
      <c r="F338" s="181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81"/>
      <c r="B339" s="195"/>
      <c r="C339" s="181"/>
      <c r="D339" s="181"/>
      <c r="E339" s="181"/>
      <c r="F339" s="181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81"/>
      <c r="B340" s="195"/>
      <c r="C340" s="181"/>
      <c r="D340" s="181"/>
      <c r="E340" s="181"/>
      <c r="F340" s="181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81"/>
      <c r="B341" s="195"/>
      <c r="C341" s="181"/>
      <c r="D341" s="181"/>
      <c r="E341" s="181"/>
      <c r="F341" s="181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81"/>
      <c r="B342" s="195"/>
      <c r="C342" s="181"/>
      <c r="D342" s="181"/>
      <c r="E342" s="181"/>
      <c r="F342" s="181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81"/>
      <c r="B343" s="195"/>
      <c r="C343" s="181"/>
      <c r="D343" s="181"/>
      <c r="E343" s="181"/>
      <c r="F343" s="181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81"/>
      <c r="B344" s="195"/>
      <c r="C344" s="181"/>
      <c r="D344" s="181"/>
      <c r="E344" s="181"/>
      <c r="F344" s="181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81"/>
      <c r="B345" s="195"/>
      <c r="C345" s="181"/>
      <c r="D345" s="181"/>
      <c r="E345" s="181"/>
      <c r="F345" s="181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81"/>
      <c r="B346" s="195"/>
      <c r="C346" s="181"/>
      <c r="D346" s="181"/>
      <c r="E346" s="181"/>
      <c r="F346" s="181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81"/>
      <c r="B347" s="195"/>
      <c r="C347" s="181"/>
      <c r="D347" s="181"/>
      <c r="E347" s="181"/>
      <c r="F347" s="181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81"/>
      <c r="B348" s="195"/>
      <c r="C348" s="181"/>
      <c r="D348" s="181"/>
      <c r="E348" s="181"/>
      <c r="F348" s="181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81"/>
      <c r="B349" s="195"/>
      <c r="C349" s="181"/>
      <c r="D349" s="181"/>
      <c r="E349" s="181"/>
      <c r="F349" s="181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81"/>
      <c r="B350" s="195"/>
      <c r="C350" s="181"/>
      <c r="D350" s="181"/>
      <c r="E350" s="181"/>
      <c r="F350" s="181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81"/>
      <c r="B351" s="195"/>
      <c r="C351" s="181"/>
      <c r="D351" s="181"/>
      <c r="E351" s="181"/>
      <c r="F351" s="181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81"/>
      <c r="B352" s="195"/>
      <c r="C352" s="181"/>
      <c r="D352" s="181"/>
      <c r="E352" s="181"/>
      <c r="F352" s="181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81"/>
      <c r="B353" s="195"/>
      <c r="C353" s="181"/>
      <c r="D353" s="181"/>
      <c r="E353" s="181"/>
      <c r="F353" s="181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81"/>
      <c r="B354" s="195"/>
      <c r="C354" s="181"/>
      <c r="D354" s="181"/>
      <c r="E354" s="181"/>
      <c r="F354" s="181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81"/>
      <c r="B355" s="195"/>
      <c r="C355" s="181"/>
      <c r="D355" s="181"/>
      <c r="E355" s="181"/>
      <c r="F355" s="181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81"/>
      <c r="B356" s="195"/>
      <c r="C356" s="181"/>
      <c r="D356" s="181"/>
      <c r="E356" s="181"/>
      <c r="F356" s="181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81"/>
      <c r="B357" s="195"/>
      <c r="C357" s="181"/>
      <c r="D357" s="181"/>
      <c r="E357" s="181"/>
      <c r="F357" s="181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81"/>
      <c r="B358" s="195"/>
      <c r="C358" s="181"/>
      <c r="D358" s="181"/>
      <c r="E358" s="181"/>
      <c r="F358" s="181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81"/>
      <c r="B359" s="195"/>
      <c r="C359" s="181"/>
      <c r="D359" s="181"/>
      <c r="E359" s="181"/>
      <c r="F359" s="181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81"/>
      <c r="B360" s="195"/>
      <c r="C360" s="181"/>
      <c r="D360" s="181"/>
      <c r="E360" s="181"/>
      <c r="F360" s="181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81"/>
      <c r="B361" s="195"/>
      <c r="C361" s="181"/>
      <c r="D361" s="181"/>
      <c r="E361" s="181"/>
      <c r="F361" s="181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81"/>
      <c r="B362" s="195"/>
      <c r="C362" s="181"/>
      <c r="D362" s="181"/>
      <c r="E362" s="181"/>
      <c r="F362" s="181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81"/>
      <c r="B363" s="195"/>
      <c r="C363" s="181"/>
      <c r="D363" s="181"/>
      <c r="E363" s="181"/>
      <c r="F363" s="181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81"/>
      <c r="B364" s="195"/>
      <c r="C364" s="181"/>
      <c r="D364" s="181"/>
      <c r="E364" s="181"/>
      <c r="F364" s="181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81"/>
      <c r="B365" s="195"/>
      <c r="C365" s="181"/>
      <c r="D365" s="181"/>
      <c r="E365" s="181"/>
      <c r="F365" s="181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81"/>
      <c r="B366" s="195"/>
      <c r="C366" s="181"/>
      <c r="D366" s="181"/>
      <c r="E366" s="181"/>
      <c r="F366" s="181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81"/>
      <c r="B367" s="195"/>
      <c r="C367" s="181"/>
      <c r="D367" s="181"/>
      <c r="E367" s="181"/>
      <c r="F367" s="181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81"/>
      <c r="B368" s="195"/>
      <c r="C368" s="181"/>
      <c r="D368" s="181"/>
      <c r="E368" s="181"/>
      <c r="F368" s="181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81"/>
      <c r="B369" s="195"/>
      <c r="C369" s="181"/>
      <c r="D369" s="181"/>
      <c r="E369" s="181"/>
      <c r="F369" s="181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81"/>
      <c r="B370" s="195"/>
      <c r="C370" s="181"/>
      <c r="D370" s="181"/>
      <c r="E370" s="181"/>
      <c r="F370" s="181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81"/>
      <c r="B371" s="195"/>
      <c r="C371" s="181"/>
      <c r="D371" s="181"/>
      <c r="E371" s="181"/>
      <c r="F371" s="181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81"/>
      <c r="B372" s="195"/>
      <c r="C372" s="181"/>
      <c r="D372" s="181"/>
      <c r="E372" s="181"/>
      <c r="F372" s="181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81"/>
      <c r="B373" s="195"/>
      <c r="C373" s="181"/>
      <c r="D373" s="181"/>
      <c r="E373" s="181"/>
      <c r="F373" s="181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81"/>
      <c r="B374" s="195"/>
      <c r="C374" s="181"/>
      <c r="D374" s="181"/>
      <c r="E374" s="181"/>
      <c r="F374" s="181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81"/>
      <c r="B375" s="195"/>
      <c r="C375" s="181"/>
      <c r="D375" s="181"/>
      <c r="E375" s="181"/>
      <c r="F375" s="181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81"/>
      <c r="B376" s="195"/>
      <c r="C376" s="181"/>
      <c r="D376" s="181"/>
      <c r="E376" s="181"/>
      <c r="F376" s="181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81"/>
      <c r="B377" s="195"/>
      <c r="C377" s="181"/>
      <c r="D377" s="181"/>
      <c r="E377" s="181"/>
      <c r="F377" s="181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81"/>
      <c r="B378" s="195"/>
      <c r="C378" s="181"/>
      <c r="D378" s="181"/>
      <c r="E378" s="181"/>
      <c r="F378" s="181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81"/>
      <c r="B379" s="195"/>
      <c r="C379" s="181"/>
      <c r="D379" s="181"/>
      <c r="E379" s="181"/>
      <c r="F379" s="181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81"/>
      <c r="B380" s="195"/>
      <c r="C380" s="181"/>
      <c r="D380" s="181"/>
      <c r="E380" s="181"/>
      <c r="F380" s="181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81"/>
      <c r="B381" s="195"/>
      <c r="C381" s="181"/>
      <c r="D381" s="181"/>
      <c r="E381" s="181"/>
      <c r="F381" s="181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81"/>
      <c r="B382" s="195"/>
      <c r="C382" s="181"/>
      <c r="D382" s="181"/>
      <c r="E382" s="181"/>
      <c r="F382" s="181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81"/>
      <c r="B383" s="195"/>
      <c r="C383" s="181"/>
      <c r="D383" s="181"/>
      <c r="E383" s="181"/>
      <c r="F383" s="181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81"/>
      <c r="B384" s="195"/>
      <c r="C384" s="181"/>
      <c r="D384" s="181"/>
      <c r="E384" s="181"/>
      <c r="F384" s="181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81"/>
      <c r="B385" s="195"/>
      <c r="C385" s="181"/>
      <c r="D385" s="181"/>
      <c r="E385" s="181"/>
      <c r="F385" s="181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81"/>
      <c r="B386" s="195"/>
      <c r="C386" s="181"/>
      <c r="D386" s="181"/>
      <c r="E386" s="181"/>
      <c r="F386" s="181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81"/>
      <c r="B387" s="195"/>
      <c r="C387" s="181"/>
      <c r="D387" s="181"/>
      <c r="E387" s="181"/>
      <c r="F387" s="181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81"/>
      <c r="B388" s="195"/>
      <c r="C388" s="181"/>
      <c r="D388" s="181"/>
      <c r="E388" s="181"/>
      <c r="F388" s="181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81"/>
      <c r="B389" s="195"/>
      <c r="C389" s="181"/>
      <c r="D389" s="181"/>
      <c r="E389" s="181"/>
      <c r="F389" s="181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81"/>
      <c r="B390" s="195"/>
      <c r="C390" s="181"/>
      <c r="D390" s="181"/>
      <c r="E390" s="181"/>
      <c r="F390" s="181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81"/>
      <c r="B391" s="195"/>
      <c r="C391" s="181"/>
      <c r="D391" s="181"/>
      <c r="E391" s="181"/>
      <c r="F391" s="181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81"/>
      <c r="B392" s="195"/>
      <c r="C392" s="181"/>
      <c r="D392" s="181"/>
      <c r="E392" s="181"/>
      <c r="F392" s="181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81"/>
      <c r="B393" s="195"/>
      <c r="C393" s="181"/>
      <c r="D393" s="181"/>
      <c r="E393" s="181"/>
      <c r="F393" s="181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81"/>
      <c r="B394" s="195"/>
      <c r="C394" s="181"/>
      <c r="D394" s="181"/>
      <c r="E394" s="181"/>
      <c r="F394" s="181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81"/>
      <c r="B395" s="195"/>
      <c r="C395" s="181"/>
      <c r="D395" s="181"/>
      <c r="E395" s="181"/>
      <c r="F395" s="181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81"/>
      <c r="B396" s="195"/>
      <c r="C396" s="181"/>
      <c r="D396" s="181"/>
      <c r="E396" s="181"/>
      <c r="F396" s="181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81"/>
      <c r="B397" s="195"/>
      <c r="C397" s="181"/>
      <c r="D397" s="181"/>
      <c r="E397" s="181"/>
      <c r="F397" s="181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81"/>
      <c r="B398" s="195"/>
      <c r="C398" s="181"/>
      <c r="D398" s="181"/>
      <c r="E398" s="181"/>
      <c r="F398" s="181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81"/>
      <c r="B399" s="195"/>
      <c r="C399" s="181"/>
      <c r="D399" s="181"/>
      <c r="E399" s="181"/>
      <c r="F399" s="181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81"/>
      <c r="B400" s="195"/>
      <c r="C400" s="181"/>
      <c r="D400" s="181"/>
      <c r="E400" s="181"/>
      <c r="F400" s="181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81"/>
      <c r="B401" s="195"/>
      <c r="C401" s="181"/>
      <c r="D401" s="181"/>
      <c r="E401" s="181"/>
      <c r="F401" s="181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81"/>
      <c r="B402" s="195"/>
      <c r="C402" s="181"/>
      <c r="D402" s="181"/>
      <c r="E402" s="181"/>
      <c r="F402" s="181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81"/>
      <c r="B403" s="195"/>
      <c r="C403" s="181"/>
      <c r="D403" s="181"/>
      <c r="E403" s="181"/>
      <c r="F403" s="181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81"/>
      <c r="B404" s="195"/>
      <c r="C404" s="181"/>
      <c r="D404" s="181"/>
      <c r="E404" s="181"/>
      <c r="F404" s="181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81"/>
      <c r="B405" s="195"/>
      <c r="C405" s="181"/>
      <c r="D405" s="181"/>
      <c r="E405" s="181"/>
      <c r="F405" s="181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81"/>
      <c r="B406" s="195"/>
      <c r="C406" s="181"/>
      <c r="D406" s="181"/>
      <c r="E406" s="181"/>
      <c r="F406" s="181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81"/>
      <c r="B407" s="195"/>
      <c r="C407" s="181"/>
      <c r="D407" s="181"/>
      <c r="E407" s="181"/>
      <c r="F407" s="181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81"/>
      <c r="B408" s="195"/>
      <c r="C408" s="181"/>
      <c r="D408" s="181"/>
      <c r="E408" s="181"/>
      <c r="F408" s="181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81"/>
      <c r="B409" s="195"/>
      <c r="C409" s="181"/>
      <c r="D409" s="181"/>
      <c r="E409" s="181"/>
      <c r="F409" s="181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81"/>
      <c r="B410" s="195"/>
      <c r="C410" s="181"/>
      <c r="D410" s="181"/>
      <c r="E410" s="181"/>
      <c r="F410" s="181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81"/>
      <c r="B411" s="195"/>
      <c r="C411" s="181"/>
      <c r="D411" s="181"/>
      <c r="E411" s="181"/>
      <c r="F411" s="181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81"/>
      <c r="B412" s="195"/>
      <c r="C412" s="181"/>
      <c r="D412" s="181"/>
      <c r="E412" s="181"/>
      <c r="F412" s="181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81"/>
      <c r="B413" s="195"/>
      <c r="C413" s="181"/>
      <c r="D413" s="181"/>
      <c r="E413" s="181"/>
      <c r="F413" s="181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81"/>
      <c r="B414" s="195"/>
      <c r="C414" s="181"/>
      <c r="D414" s="181"/>
      <c r="E414" s="181"/>
      <c r="F414" s="181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81"/>
      <c r="B415" s="195"/>
      <c r="C415" s="181"/>
      <c r="D415" s="181"/>
      <c r="E415" s="181"/>
      <c r="F415" s="181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81"/>
      <c r="B416" s="195"/>
      <c r="C416" s="181"/>
      <c r="D416" s="181"/>
      <c r="E416" s="181"/>
      <c r="F416" s="181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81"/>
      <c r="B417" s="195"/>
      <c r="C417" s="181"/>
      <c r="D417" s="181"/>
      <c r="E417" s="181"/>
      <c r="F417" s="181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81"/>
      <c r="B418" s="195"/>
      <c r="C418" s="181"/>
      <c r="D418" s="181"/>
      <c r="E418" s="181"/>
      <c r="F418" s="181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81"/>
      <c r="B419" s="195"/>
      <c r="C419" s="181"/>
      <c r="D419" s="181"/>
      <c r="E419" s="181"/>
      <c r="F419" s="181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81"/>
      <c r="B420" s="195"/>
      <c r="C420" s="181"/>
      <c r="D420" s="181"/>
      <c r="E420" s="181"/>
      <c r="F420" s="181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81"/>
      <c r="B421" s="195"/>
      <c r="C421" s="181"/>
      <c r="D421" s="181"/>
      <c r="E421" s="181"/>
      <c r="F421" s="181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81"/>
      <c r="B422" s="195"/>
      <c r="C422" s="181"/>
      <c r="D422" s="181"/>
      <c r="E422" s="181"/>
      <c r="F422" s="181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81"/>
      <c r="B423" s="195"/>
      <c r="C423" s="181"/>
      <c r="D423" s="181"/>
      <c r="E423" s="181"/>
      <c r="F423" s="181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81"/>
      <c r="B424" s="195"/>
      <c r="C424" s="181"/>
      <c r="D424" s="181"/>
      <c r="E424" s="181"/>
      <c r="F424" s="181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81"/>
      <c r="B425" s="195"/>
      <c r="C425" s="181"/>
      <c r="D425" s="181"/>
      <c r="E425" s="181"/>
      <c r="F425" s="181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81"/>
      <c r="B426" s="195"/>
      <c r="C426" s="181"/>
      <c r="D426" s="181"/>
      <c r="E426" s="181"/>
      <c r="F426" s="181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81"/>
      <c r="B427" s="195"/>
      <c r="C427" s="181"/>
      <c r="D427" s="181"/>
      <c r="E427" s="181"/>
      <c r="F427" s="181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81"/>
      <c r="B428" s="195"/>
      <c r="C428" s="181"/>
      <c r="D428" s="181"/>
      <c r="E428" s="181"/>
      <c r="F428" s="181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81"/>
      <c r="B429" s="195"/>
      <c r="C429" s="181"/>
      <c r="D429" s="181"/>
      <c r="E429" s="181"/>
      <c r="F429" s="181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81"/>
      <c r="B430" s="195"/>
      <c r="C430" s="181"/>
      <c r="D430" s="181"/>
      <c r="E430" s="181"/>
      <c r="F430" s="181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81"/>
      <c r="B431" s="195"/>
      <c r="C431" s="181"/>
      <c r="D431" s="181"/>
      <c r="E431" s="181"/>
      <c r="F431" s="181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81"/>
      <c r="B432" s="195"/>
      <c r="C432" s="181"/>
      <c r="D432" s="181"/>
      <c r="E432" s="181"/>
      <c r="F432" s="181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81"/>
      <c r="B433" s="195"/>
      <c r="C433" s="181"/>
      <c r="D433" s="181"/>
      <c r="E433" s="181"/>
      <c r="F433" s="181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81"/>
      <c r="B434" s="195"/>
      <c r="C434" s="181"/>
      <c r="D434" s="181"/>
      <c r="E434" s="181"/>
      <c r="F434" s="181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81"/>
      <c r="B435" s="195"/>
      <c r="C435" s="181"/>
      <c r="D435" s="181"/>
      <c r="E435" s="181"/>
      <c r="F435" s="181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81"/>
      <c r="B436" s="195"/>
      <c r="C436" s="181"/>
      <c r="D436" s="181"/>
      <c r="E436" s="181"/>
      <c r="F436" s="181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81"/>
      <c r="B437" s="195"/>
      <c r="C437" s="181"/>
      <c r="D437" s="181"/>
      <c r="E437" s="181"/>
      <c r="F437" s="181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81"/>
      <c r="B438" s="195"/>
      <c r="C438" s="181"/>
      <c r="D438" s="181"/>
      <c r="E438" s="181"/>
      <c r="F438" s="181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81"/>
      <c r="B439" s="195"/>
      <c r="C439" s="181"/>
      <c r="D439" s="181"/>
      <c r="E439" s="181"/>
      <c r="F439" s="181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81"/>
      <c r="B440" s="195"/>
      <c r="C440" s="181"/>
      <c r="D440" s="181"/>
      <c r="E440" s="181"/>
      <c r="F440" s="181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81"/>
      <c r="B441" s="195"/>
      <c r="C441" s="181"/>
      <c r="D441" s="181"/>
      <c r="E441" s="181"/>
      <c r="F441" s="181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81"/>
      <c r="B442" s="195"/>
      <c r="C442" s="181"/>
      <c r="D442" s="181"/>
      <c r="E442" s="181"/>
      <c r="F442" s="181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81"/>
      <c r="B443" s="195"/>
      <c r="C443" s="181"/>
      <c r="D443" s="181"/>
      <c r="E443" s="181"/>
      <c r="F443" s="181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81"/>
      <c r="B444" s="195"/>
      <c r="C444" s="181"/>
      <c r="D444" s="181"/>
      <c r="E444" s="181"/>
      <c r="F444" s="181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81"/>
      <c r="B445" s="195"/>
      <c r="C445" s="181"/>
      <c r="D445" s="181"/>
      <c r="E445" s="181"/>
      <c r="F445" s="181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81"/>
      <c r="B446" s="195"/>
      <c r="C446" s="181"/>
      <c r="D446" s="181"/>
      <c r="E446" s="181"/>
      <c r="F446" s="181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81"/>
      <c r="B447" s="195"/>
      <c r="C447" s="181"/>
      <c r="D447" s="181"/>
      <c r="E447" s="181"/>
      <c r="F447" s="181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81"/>
      <c r="B448" s="195"/>
      <c r="C448" s="181"/>
      <c r="D448" s="181"/>
      <c r="E448" s="181"/>
      <c r="F448" s="181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81"/>
      <c r="B449" s="195"/>
      <c r="C449" s="181"/>
      <c r="D449" s="181"/>
      <c r="E449" s="181"/>
      <c r="F449" s="181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81"/>
      <c r="B450" s="195"/>
      <c r="C450" s="181"/>
      <c r="D450" s="181"/>
      <c r="E450" s="181"/>
      <c r="F450" s="181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81"/>
      <c r="B451" s="195"/>
      <c r="C451" s="181"/>
      <c r="D451" s="181"/>
      <c r="E451" s="181"/>
      <c r="F451" s="181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81"/>
      <c r="B452" s="195"/>
      <c r="C452" s="181"/>
      <c r="D452" s="181"/>
      <c r="E452" s="181"/>
      <c r="F452" s="181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81"/>
      <c r="B453" s="195"/>
      <c r="C453" s="181"/>
      <c r="D453" s="181"/>
      <c r="E453" s="181"/>
      <c r="F453" s="181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81"/>
      <c r="B454" s="195"/>
      <c r="C454" s="181"/>
      <c r="D454" s="181"/>
      <c r="E454" s="181"/>
      <c r="F454" s="181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81"/>
      <c r="B455" s="195"/>
      <c r="C455" s="181"/>
      <c r="D455" s="181"/>
      <c r="E455" s="181"/>
      <c r="F455" s="181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81"/>
      <c r="B456" s="195"/>
      <c r="C456" s="181"/>
      <c r="D456" s="181"/>
      <c r="E456" s="181"/>
      <c r="F456" s="181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81"/>
      <c r="B457" s="195"/>
      <c r="C457" s="181"/>
      <c r="D457" s="181"/>
      <c r="E457" s="181"/>
      <c r="F457" s="181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81"/>
      <c r="B458" s="195"/>
      <c r="C458" s="181"/>
      <c r="D458" s="181"/>
      <c r="E458" s="181"/>
      <c r="F458" s="181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81"/>
      <c r="B459" s="195"/>
      <c r="C459" s="181"/>
      <c r="D459" s="181"/>
      <c r="E459" s="181"/>
      <c r="F459" s="181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81"/>
      <c r="B460" s="195"/>
      <c r="C460" s="181"/>
      <c r="D460" s="181"/>
      <c r="E460" s="181"/>
      <c r="F460" s="181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81"/>
      <c r="B461" s="195"/>
      <c r="C461" s="181"/>
      <c r="D461" s="181"/>
      <c r="E461" s="181"/>
      <c r="F461" s="181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81"/>
      <c r="B462" s="195"/>
      <c r="C462" s="181"/>
      <c r="D462" s="181"/>
      <c r="E462" s="181"/>
      <c r="F462" s="181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81"/>
      <c r="B463" s="195"/>
      <c r="C463" s="181"/>
      <c r="D463" s="181"/>
      <c r="E463" s="181"/>
      <c r="F463" s="181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81"/>
      <c r="B464" s="195"/>
      <c r="C464" s="181"/>
      <c r="D464" s="181"/>
      <c r="E464" s="181"/>
      <c r="F464" s="181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81"/>
      <c r="B465" s="195"/>
      <c r="C465" s="181"/>
      <c r="D465" s="181"/>
      <c r="E465" s="181"/>
      <c r="F465" s="181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81"/>
      <c r="B466" s="195"/>
      <c r="C466" s="181"/>
      <c r="D466" s="181"/>
      <c r="E466" s="181"/>
      <c r="F466" s="181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81"/>
      <c r="B467" s="195"/>
      <c r="C467" s="181"/>
      <c r="D467" s="181"/>
      <c r="E467" s="181"/>
      <c r="F467" s="181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81"/>
      <c r="B468" s="195"/>
      <c r="C468" s="181"/>
      <c r="D468" s="181"/>
      <c r="E468" s="181"/>
      <c r="F468" s="181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81"/>
      <c r="B469" s="195"/>
      <c r="C469" s="181"/>
      <c r="D469" s="181"/>
      <c r="E469" s="181"/>
      <c r="F469" s="181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81"/>
      <c r="B470" s="195"/>
      <c r="C470" s="181"/>
      <c r="D470" s="181"/>
      <c r="E470" s="181"/>
      <c r="F470" s="181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81"/>
      <c r="B471" s="195"/>
      <c r="C471" s="181"/>
      <c r="D471" s="181"/>
      <c r="E471" s="181"/>
      <c r="F471" s="181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81"/>
      <c r="B472" s="195"/>
      <c r="C472" s="181"/>
      <c r="D472" s="181"/>
      <c r="E472" s="181"/>
      <c r="F472" s="181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81"/>
      <c r="B473" s="195"/>
      <c r="C473" s="181"/>
      <c r="D473" s="181"/>
      <c r="E473" s="181"/>
      <c r="F473" s="181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81"/>
      <c r="B474" s="195"/>
      <c r="C474" s="181"/>
      <c r="D474" s="181"/>
      <c r="E474" s="181"/>
      <c r="F474" s="181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81"/>
      <c r="B475" s="195"/>
      <c r="C475" s="181"/>
      <c r="D475" s="181"/>
      <c r="E475" s="181"/>
      <c r="F475" s="181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81"/>
      <c r="B476" s="195"/>
      <c r="C476" s="181"/>
      <c r="D476" s="181"/>
      <c r="E476" s="181"/>
      <c r="F476" s="181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81"/>
      <c r="B477" s="195"/>
      <c r="C477" s="181"/>
      <c r="D477" s="181"/>
      <c r="E477" s="181"/>
      <c r="F477" s="181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81"/>
      <c r="B478" s="195"/>
      <c r="C478" s="181"/>
      <c r="D478" s="181"/>
      <c r="E478" s="181"/>
      <c r="F478" s="181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81"/>
      <c r="B479" s="195"/>
      <c r="C479" s="181"/>
      <c r="D479" s="181"/>
      <c r="E479" s="181"/>
      <c r="F479" s="181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81"/>
      <c r="B480" s="195"/>
      <c r="C480" s="181"/>
      <c r="D480" s="181"/>
      <c r="E480" s="181"/>
      <c r="F480" s="181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81"/>
      <c r="B481" s="195"/>
      <c r="C481" s="181"/>
      <c r="D481" s="181"/>
      <c r="E481" s="181"/>
      <c r="F481" s="181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81"/>
      <c r="B482" s="195"/>
      <c r="C482" s="181"/>
      <c r="D482" s="181"/>
      <c r="E482" s="181"/>
      <c r="F482" s="181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81"/>
      <c r="B483" s="195"/>
      <c r="C483" s="181"/>
      <c r="D483" s="181"/>
      <c r="E483" s="181"/>
      <c r="F483" s="181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81"/>
      <c r="B484" s="195"/>
      <c r="C484" s="181"/>
      <c r="D484" s="181"/>
      <c r="E484" s="181"/>
      <c r="F484" s="181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81"/>
      <c r="B485" s="195"/>
      <c r="C485" s="181"/>
      <c r="D485" s="181"/>
      <c r="E485" s="181"/>
      <c r="F485" s="181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81"/>
      <c r="B486" s="195"/>
      <c r="C486" s="181"/>
      <c r="D486" s="181"/>
      <c r="E486" s="181"/>
      <c r="F486" s="181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81"/>
      <c r="B487" s="195"/>
      <c r="C487" s="181"/>
      <c r="D487" s="181"/>
      <c r="E487" s="181"/>
      <c r="F487" s="181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81"/>
      <c r="B488" s="195"/>
      <c r="C488" s="181"/>
      <c r="D488" s="181"/>
      <c r="E488" s="181"/>
      <c r="F488" s="181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81"/>
      <c r="B489" s="195"/>
      <c r="C489" s="181"/>
      <c r="D489" s="181"/>
      <c r="E489" s="181"/>
      <c r="F489" s="181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81"/>
      <c r="B490" s="195"/>
      <c r="C490" s="181"/>
      <c r="D490" s="181"/>
      <c r="E490" s="181"/>
      <c r="F490" s="181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81"/>
      <c r="B491" s="195"/>
      <c r="C491" s="181"/>
      <c r="D491" s="181"/>
      <c r="E491" s="181"/>
      <c r="F491" s="181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81"/>
      <c r="B492" s="195"/>
      <c r="C492" s="181"/>
      <c r="D492" s="181"/>
      <c r="E492" s="181"/>
      <c r="F492" s="181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81"/>
      <c r="B493" s="195"/>
      <c r="C493" s="181"/>
      <c r="D493" s="181"/>
      <c r="E493" s="181"/>
      <c r="F493" s="181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81"/>
      <c r="B494" s="195"/>
      <c r="C494" s="181"/>
      <c r="D494" s="181"/>
      <c r="E494" s="181"/>
      <c r="F494" s="181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81"/>
      <c r="B495" s="195"/>
      <c r="C495" s="181"/>
      <c r="D495" s="181"/>
      <c r="E495" s="181"/>
      <c r="F495" s="181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81"/>
      <c r="B496" s="195"/>
      <c r="C496" s="181"/>
      <c r="D496" s="181"/>
      <c r="E496" s="181"/>
      <c r="F496" s="181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81"/>
      <c r="B497" s="195"/>
      <c r="C497" s="181"/>
      <c r="D497" s="181"/>
      <c r="E497" s="181"/>
      <c r="F497" s="181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81"/>
      <c r="B498" s="195"/>
      <c r="C498" s="181"/>
      <c r="D498" s="181"/>
      <c r="E498" s="181"/>
      <c r="F498" s="181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81"/>
      <c r="B499" s="195"/>
      <c r="C499" s="181"/>
      <c r="D499" s="181"/>
      <c r="E499" s="181"/>
      <c r="F499" s="181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81"/>
      <c r="B500" s="195"/>
      <c r="C500" s="181"/>
      <c r="D500" s="181"/>
      <c r="E500" s="181"/>
      <c r="F500" s="181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81"/>
      <c r="B501" s="195"/>
      <c r="C501" s="181"/>
      <c r="D501" s="181"/>
      <c r="E501" s="181"/>
      <c r="F501" s="181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81"/>
      <c r="B502" s="195"/>
      <c r="C502" s="181"/>
      <c r="D502" s="181"/>
      <c r="E502" s="181"/>
      <c r="F502" s="181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81"/>
      <c r="B503" s="195"/>
      <c r="C503" s="181"/>
      <c r="D503" s="181"/>
      <c r="E503" s="181"/>
      <c r="F503" s="181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81"/>
      <c r="B504" s="195"/>
      <c r="C504" s="181"/>
      <c r="D504" s="181"/>
      <c r="E504" s="181"/>
      <c r="F504" s="181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81"/>
      <c r="B505" s="195"/>
      <c r="C505" s="181"/>
      <c r="D505" s="181"/>
      <c r="E505" s="181"/>
      <c r="F505" s="181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81"/>
      <c r="B506" s="195"/>
      <c r="C506" s="181"/>
      <c r="D506" s="181"/>
      <c r="E506" s="181"/>
      <c r="F506" s="181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81"/>
      <c r="B507" s="195"/>
      <c r="C507" s="181"/>
      <c r="D507" s="181"/>
      <c r="E507" s="181"/>
      <c r="F507" s="181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81"/>
      <c r="B508" s="195"/>
      <c r="C508" s="181"/>
      <c r="D508" s="181"/>
      <c r="E508" s="181"/>
      <c r="F508" s="181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81"/>
      <c r="B509" s="195"/>
      <c r="C509" s="181"/>
      <c r="D509" s="181"/>
      <c r="E509" s="181"/>
      <c r="F509" s="181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81"/>
      <c r="B510" s="195"/>
      <c r="C510" s="181"/>
      <c r="D510" s="181"/>
      <c r="E510" s="181"/>
      <c r="F510" s="181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81"/>
      <c r="B511" s="195"/>
      <c r="C511" s="181"/>
      <c r="D511" s="181"/>
      <c r="E511" s="181"/>
      <c r="F511" s="181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81"/>
      <c r="B512" s="195"/>
      <c r="C512" s="181"/>
      <c r="D512" s="181"/>
      <c r="E512" s="181"/>
      <c r="F512" s="181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81"/>
      <c r="B513" s="195"/>
      <c r="C513" s="181"/>
      <c r="D513" s="181"/>
      <c r="E513" s="181"/>
      <c r="F513" s="181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81"/>
      <c r="B514" s="195"/>
      <c r="C514" s="181"/>
      <c r="D514" s="181"/>
      <c r="E514" s="181"/>
      <c r="F514" s="181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81"/>
      <c r="B515" s="195"/>
      <c r="C515" s="181"/>
      <c r="D515" s="181"/>
      <c r="E515" s="181"/>
      <c r="F515" s="181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81"/>
      <c r="B516" s="195"/>
      <c r="C516" s="181"/>
      <c r="D516" s="181"/>
      <c r="E516" s="181"/>
      <c r="F516" s="181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81"/>
      <c r="B517" s="195"/>
      <c r="C517" s="181"/>
      <c r="D517" s="181"/>
      <c r="E517" s="181"/>
      <c r="F517" s="181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81"/>
      <c r="B518" s="195"/>
      <c r="C518" s="181"/>
      <c r="D518" s="181"/>
      <c r="E518" s="181"/>
      <c r="F518" s="181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81"/>
      <c r="B519" s="195"/>
      <c r="C519" s="181"/>
      <c r="D519" s="181"/>
      <c r="E519" s="181"/>
      <c r="F519" s="181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81"/>
      <c r="B520" s="195"/>
      <c r="C520" s="181"/>
      <c r="D520" s="181"/>
      <c r="E520" s="181"/>
      <c r="F520" s="181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81"/>
      <c r="B521" s="195"/>
      <c r="C521" s="181"/>
      <c r="D521" s="181"/>
      <c r="E521" s="181"/>
      <c r="F521" s="181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81"/>
      <c r="B522" s="195"/>
      <c r="C522" s="181"/>
      <c r="D522" s="181"/>
      <c r="E522" s="181"/>
      <c r="F522" s="181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81"/>
      <c r="B523" s="195"/>
      <c r="C523" s="181"/>
      <c r="D523" s="181"/>
      <c r="E523" s="181"/>
      <c r="F523" s="181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81"/>
      <c r="B524" s="195"/>
      <c r="C524" s="181"/>
      <c r="D524" s="181"/>
      <c r="E524" s="181"/>
      <c r="F524" s="181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81"/>
      <c r="B525" s="195"/>
      <c r="C525" s="181"/>
      <c r="D525" s="181"/>
      <c r="E525" s="181"/>
      <c r="F525" s="181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81"/>
      <c r="B526" s="195"/>
      <c r="C526" s="181"/>
      <c r="D526" s="181"/>
      <c r="E526" s="181"/>
      <c r="F526" s="181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81"/>
      <c r="B527" s="195"/>
      <c r="C527" s="181"/>
      <c r="D527" s="181"/>
      <c r="E527" s="181"/>
      <c r="F527" s="181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81"/>
      <c r="B528" s="195"/>
      <c r="C528" s="181"/>
      <c r="D528" s="181"/>
      <c r="E528" s="181"/>
      <c r="F528" s="181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81"/>
      <c r="B529" s="195"/>
      <c r="C529" s="181"/>
      <c r="D529" s="181"/>
      <c r="E529" s="181"/>
      <c r="F529" s="181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81"/>
      <c r="B530" s="195"/>
      <c r="C530" s="181"/>
      <c r="D530" s="181"/>
      <c r="E530" s="181"/>
      <c r="F530" s="181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81"/>
      <c r="B531" s="195"/>
      <c r="C531" s="181"/>
      <c r="D531" s="181"/>
      <c r="E531" s="181"/>
      <c r="F531" s="181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81"/>
      <c r="B532" s="195"/>
      <c r="C532" s="181"/>
      <c r="D532" s="181"/>
      <c r="E532" s="181"/>
      <c r="F532" s="181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81"/>
      <c r="B533" s="195"/>
      <c r="C533" s="181"/>
      <c r="D533" s="181"/>
      <c r="E533" s="181"/>
      <c r="F533" s="181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81"/>
      <c r="B534" s="195"/>
      <c r="C534" s="181"/>
      <c r="D534" s="181"/>
      <c r="E534" s="181"/>
      <c r="F534" s="181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81"/>
      <c r="B535" s="195"/>
      <c r="C535" s="181"/>
      <c r="D535" s="181"/>
      <c r="E535" s="181"/>
      <c r="F535" s="181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81"/>
      <c r="B536" s="195"/>
      <c r="C536" s="181"/>
      <c r="D536" s="181"/>
      <c r="E536" s="181"/>
      <c r="F536" s="181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81"/>
      <c r="B537" s="195"/>
      <c r="C537" s="181"/>
      <c r="D537" s="181"/>
      <c r="E537" s="181"/>
      <c r="F537" s="181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81"/>
      <c r="B538" s="195"/>
      <c r="C538" s="181"/>
      <c r="D538" s="181"/>
      <c r="E538" s="181"/>
      <c r="F538" s="181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81"/>
      <c r="B539" s="195"/>
      <c r="C539" s="181"/>
      <c r="D539" s="181"/>
      <c r="E539" s="181"/>
      <c r="F539" s="181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81"/>
      <c r="B540" s="195"/>
      <c r="C540" s="181"/>
      <c r="D540" s="181"/>
      <c r="E540" s="181"/>
      <c r="F540" s="181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81"/>
      <c r="B541" s="195"/>
      <c r="C541" s="181"/>
      <c r="D541" s="181"/>
      <c r="E541" s="181"/>
      <c r="F541" s="181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81"/>
      <c r="B542" s="195"/>
      <c r="C542" s="181"/>
      <c r="D542" s="181"/>
      <c r="E542" s="181"/>
      <c r="F542" s="181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81"/>
      <c r="B543" s="195"/>
      <c r="C543" s="181"/>
      <c r="D543" s="181"/>
      <c r="E543" s="181"/>
      <c r="F543" s="181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81"/>
      <c r="B544" s="195"/>
      <c r="C544" s="181"/>
      <c r="D544" s="181"/>
      <c r="E544" s="181"/>
      <c r="F544" s="181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81"/>
      <c r="B545" s="195"/>
      <c r="C545" s="181"/>
      <c r="D545" s="181"/>
      <c r="E545" s="181"/>
      <c r="F545" s="181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81"/>
      <c r="B546" s="195"/>
      <c r="C546" s="181"/>
      <c r="D546" s="181"/>
      <c r="E546" s="181"/>
      <c r="F546" s="181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81"/>
      <c r="B547" s="195"/>
      <c r="C547" s="181"/>
      <c r="D547" s="181"/>
      <c r="E547" s="181"/>
      <c r="F547" s="181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81"/>
      <c r="B548" s="195"/>
      <c r="C548" s="181"/>
      <c r="D548" s="181"/>
      <c r="E548" s="181"/>
      <c r="F548" s="181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81"/>
      <c r="B549" s="195"/>
      <c r="C549" s="181"/>
      <c r="D549" s="181"/>
      <c r="E549" s="181"/>
      <c r="F549" s="181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81"/>
      <c r="B550" s="195"/>
      <c r="C550" s="181"/>
      <c r="D550" s="181"/>
      <c r="E550" s="181"/>
      <c r="F550" s="181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81"/>
      <c r="B551" s="195"/>
      <c r="C551" s="181"/>
      <c r="D551" s="181"/>
      <c r="E551" s="181"/>
      <c r="F551" s="181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81"/>
      <c r="B552" s="195"/>
      <c r="C552" s="181"/>
      <c r="D552" s="181"/>
      <c r="E552" s="181"/>
      <c r="F552" s="181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81"/>
      <c r="B553" s="195"/>
      <c r="C553" s="181"/>
      <c r="D553" s="181"/>
      <c r="E553" s="181"/>
      <c r="F553" s="181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81"/>
      <c r="B554" s="195"/>
      <c r="C554" s="181"/>
      <c r="D554" s="181"/>
      <c r="E554" s="181"/>
      <c r="F554" s="181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81"/>
      <c r="B555" s="195"/>
      <c r="C555" s="181"/>
      <c r="D555" s="181"/>
      <c r="E555" s="181"/>
      <c r="F555" s="181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81"/>
      <c r="B556" s="195"/>
      <c r="C556" s="181"/>
      <c r="D556" s="181"/>
      <c r="E556" s="181"/>
      <c r="F556" s="181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81"/>
      <c r="B557" s="195"/>
      <c r="C557" s="181"/>
      <c r="D557" s="181"/>
      <c r="E557" s="181"/>
      <c r="F557" s="181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81"/>
      <c r="B558" s="195"/>
      <c r="C558" s="181"/>
      <c r="D558" s="181"/>
      <c r="E558" s="181"/>
      <c r="F558" s="181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81"/>
      <c r="B559" s="195"/>
      <c r="C559" s="181"/>
      <c r="D559" s="181"/>
      <c r="E559" s="181"/>
      <c r="F559" s="181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81"/>
      <c r="B560" s="195"/>
      <c r="C560" s="181"/>
      <c r="D560" s="181"/>
      <c r="E560" s="181"/>
      <c r="F560" s="181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81"/>
      <c r="B561" s="195"/>
      <c r="C561" s="181"/>
      <c r="D561" s="181"/>
      <c r="E561" s="181"/>
      <c r="F561" s="181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81"/>
      <c r="B562" s="195"/>
      <c r="C562" s="181"/>
      <c r="D562" s="181"/>
      <c r="E562" s="181"/>
      <c r="F562" s="181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81"/>
      <c r="B563" s="195"/>
      <c r="C563" s="181"/>
      <c r="D563" s="181"/>
      <c r="E563" s="181"/>
      <c r="F563" s="181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81"/>
      <c r="B564" s="195"/>
      <c r="C564" s="181"/>
      <c r="D564" s="181"/>
      <c r="E564" s="181"/>
      <c r="F564" s="181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81"/>
      <c r="B565" s="195"/>
      <c r="C565" s="181"/>
      <c r="D565" s="181"/>
      <c r="E565" s="181"/>
      <c r="F565" s="181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81"/>
      <c r="B566" s="195"/>
      <c r="C566" s="181"/>
      <c r="D566" s="181"/>
      <c r="E566" s="181"/>
      <c r="F566" s="181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81"/>
      <c r="B567" s="195"/>
      <c r="C567" s="181"/>
      <c r="D567" s="181"/>
      <c r="E567" s="181"/>
      <c r="F567" s="181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81"/>
      <c r="B568" s="195"/>
      <c r="C568" s="181"/>
      <c r="D568" s="181"/>
      <c r="E568" s="181"/>
      <c r="F568" s="181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81"/>
      <c r="B569" s="195"/>
      <c r="C569" s="181"/>
      <c r="D569" s="181"/>
      <c r="E569" s="181"/>
      <c r="F569" s="181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81"/>
      <c r="B570" s="195"/>
      <c r="C570" s="181"/>
      <c r="D570" s="181"/>
      <c r="E570" s="181"/>
      <c r="F570" s="181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81"/>
      <c r="B571" s="195"/>
      <c r="C571" s="181"/>
      <c r="D571" s="181"/>
      <c r="E571" s="181"/>
      <c r="F571" s="181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81"/>
      <c r="B572" s="195"/>
      <c r="C572" s="181"/>
      <c r="D572" s="181"/>
      <c r="E572" s="181"/>
      <c r="F572" s="181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81"/>
      <c r="B573" s="195"/>
      <c r="C573" s="181"/>
      <c r="D573" s="181"/>
      <c r="E573" s="181"/>
      <c r="F573" s="181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81"/>
      <c r="B574" s="195"/>
      <c r="C574" s="181"/>
      <c r="D574" s="181"/>
      <c r="E574" s="181"/>
      <c r="F574" s="181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81"/>
      <c r="B575" s="195"/>
      <c r="C575" s="181"/>
      <c r="D575" s="181"/>
      <c r="E575" s="181"/>
      <c r="F575" s="181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81"/>
      <c r="B576" s="195"/>
      <c r="C576" s="181"/>
      <c r="D576" s="181"/>
      <c r="E576" s="181"/>
      <c r="F576" s="181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81"/>
      <c r="B577" s="195"/>
      <c r="C577" s="181"/>
      <c r="D577" s="181"/>
      <c r="E577" s="181"/>
      <c r="F577" s="181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81"/>
      <c r="B578" s="195"/>
      <c r="C578" s="181"/>
      <c r="D578" s="181"/>
      <c r="E578" s="181"/>
      <c r="F578" s="181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81"/>
      <c r="B579" s="195"/>
      <c r="C579" s="181"/>
      <c r="D579" s="181"/>
      <c r="E579" s="181"/>
      <c r="F579" s="181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81"/>
      <c r="B580" s="195"/>
      <c r="C580" s="181"/>
      <c r="D580" s="181"/>
      <c r="E580" s="181"/>
      <c r="F580" s="181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81"/>
      <c r="B581" s="195"/>
      <c r="C581" s="181"/>
      <c r="D581" s="181"/>
      <c r="E581" s="181"/>
      <c r="F581" s="181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81"/>
      <c r="B582" s="195"/>
      <c r="C582" s="181"/>
      <c r="D582" s="181"/>
      <c r="E582" s="181"/>
      <c r="F582" s="181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81"/>
      <c r="B583" s="195"/>
      <c r="C583" s="181"/>
      <c r="D583" s="181"/>
      <c r="E583" s="181"/>
      <c r="F583" s="181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81"/>
      <c r="B584" s="195"/>
      <c r="C584" s="181"/>
      <c r="D584" s="181"/>
      <c r="E584" s="181"/>
      <c r="F584" s="181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81"/>
      <c r="B585" s="195"/>
      <c r="C585" s="181"/>
      <c r="D585" s="181"/>
      <c r="E585" s="181"/>
      <c r="F585" s="181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81"/>
      <c r="B586" s="195"/>
      <c r="C586" s="181"/>
      <c r="D586" s="181"/>
      <c r="E586" s="181"/>
      <c r="F586" s="181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81"/>
      <c r="B587" s="195"/>
      <c r="C587" s="181"/>
      <c r="D587" s="181"/>
      <c r="E587" s="181"/>
      <c r="F587" s="181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81"/>
      <c r="B588" s="195"/>
      <c r="C588" s="181"/>
      <c r="D588" s="181"/>
      <c r="E588" s="181"/>
      <c r="F588" s="181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81"/>
      <c r="B589" s="195"/>
      <c r="C589" s="181"/>
      <c r="D589" s="181"/>
      <c r="E589" s="181"/>
      <c r="F589" s="181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81"/>
      <c r="B590" s="195"/>
      <c r="C590" s="181"/>
      <c r="D590" s="181"/>
      <c r="E590" s="181"/>
      <c r="F590" s="181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81"/>
      <c r="B591" s="195"/>
      <c r="C591" s="181"/>
      <c r="D591" s="181"/>
      <c r="E591" s="181"/>
      <c r="F591" s="181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81"/>
      <c r="B592" s="195"/>
      <c r="C592" s="181"/>
      <c r="D592" s="181"/>
      <c r="E592" s="181"/>
      <c r="F592" s="181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81"/>
      <c r="B593" s="195"/>
      <c r="C593" s="181"/>
      <c r="D593" s="181"/>
      <c r="E593" s="181"/>
      <c r="F593" s="181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81"/>
      <c r="B594" s="195"/>
      <c r="C594" s="181"/>
      <c r="D594" s="181"/>
      <c r="E594" s="181"/>
      <c r="F594" s="181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81"/>
      <c r="B595" s="195"/>
      <c r="C595" s="181"/>
      <c r="D595" s="181"/>
      <c r="E595" s="181"/>
      <c r="F595" s="181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81"/>
      <c r="B596" s="195"/>
      <c r="C596" s="181"/>
      <c r="D596" s="181"/>
      <c r="E596" s="181"/>
      <c r="F596" s="181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81"/>
      <c r="B597" s="195"/>
      <c r="C597" s="181"/>
      <c r="D597" s="181"/>
      <c r="E597" s="181"/>
      <c r="F597" s="181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81"/>
      <c r="B598" s="195"/>
      <c r="C598" s="181"/>
      <c r="D598" s="181"/>
      <c r="E598" s="181"/>
      <c r="F598" s="181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81"/>
      <c r="B599" s="195"/>
      <c r="C599" s="181"/>
      <c r="D599" s="181"/>
      <c r="E599" s="181"/>
      <c r="F599" s="181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81"/>
      <c r="B600" s="195"/>
      <c r="C600" s="181"/>
      <c r="D600" s="181"/>
      <c r="E600" s="181"/>
      <c r="F600" s="181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81"/>
      <c r="B601" s="195"/>
      <c r="C601" s="181"/>
      <c r="D601" s="181"/>
      <c r="E601" s="181"/>
      <c r="F601" s="181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81"/>
      <c r="B602" s="195"/>
      <c r="C602" s="181"/>
      <c r="D602" s="181"/>
      <c r="E602" s="181"/>
      <c r="F602" s="181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81"/>
      <c r="B603" s="195"/>
      <c r="C603" s="181"/>
      <c r="D603" s="181"/>
      <c r="E603" s="181"/>
      <c r="F603" s="181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81"/>
      <c r="B604" s="195"/>
      <c r="C604" s="181"/>
      <c r="D604" s="181"/>
      <c r="E604" s="181"/>
      <c r="F604" s="181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81"/>
      <c r="B605" s="195"/>
      <c r="C605" s="181"/>
      <c r="D605" s="181"/>
      <c r="E605" s="181"/>
      <c r="F605" s="181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81"/>
      <c r="B606" s="195"/>
      <c r="C606" s="181"/>
      <c r="D606" s="181"/>
      <c r="E606" s="181"/>
      <c r="F606" s="181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81"/>
      <c r="B607" s="195"/>
      <c r="C607" s="181"/>
      <c r="D607" s="181"/>
      <c r="E607" s="181"/>
      <c r="F607" s="181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81"/>
      <c r="B608" s="195"/>
      <c r="C608" s="181"/>
      <c r="D608" s="181"/>
      <c r="E608" s="181"/>
      <c r="F608" s="181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81"/>
      <c r="B609" s="195"/>
      <c r="C609" s="181"/>
      <c r="D609" s="181"/>
      <c r="E609" s="181"/>
      <c r="F609" s="181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81"/>
      <c r="B610" s="195"/>
      <c r="C610" s="181"/>
      <c r="D610" s="181"/>
      <c r="E610" s="181"/>
      <c r="F610" s="181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81"/>
      <c r="B611" s="195"/>
      <c r="C611" s="181"/>
      <c r="D611" s="181"/>
      <c r="E611" s="181"/>
      <c r="F611" s="181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81"/>
      <c r="B612" s="195"/>
      <c r="C612" s="181"/>
      <c r="D612" s="181"/>
      <c r="E612" s="181"/>
      <c r="F612" s="181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81"/>
      <c r="B613" s="195"/>
      <c r="C613" s="181"/>
      <c r="D613" s="181"/>
      <c r="E613" s="181"/>
      <c r="F613" s="181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81"/>
      <c r="B614" s="195"/>
      <c r="C614" s="181"/>
      <c r="D614" s="181"/>
      <c r="E614" s="181"/>
      <c r="F614" s="181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81"/>
      <c r="B615" s="195"/>
      <c r="C615" s="181"/>
      <c r="D615" s="181"/>
      <c r="E615" s="181"/>
      <c r="F615" s="181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81"/>
      <c r="B616" s="195"/>
      <c r="C616" s="181"/>
      <c r="D616" s="181"/>
      <c r="E616" s="181"/>
      <c r="F616" s="181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81"/>
      <c r="B617" s="195"/>
      <c r="C617" s="181"/>
      <c r="D617" s="181"/>
      <c r="E617" s="181"/>
      <c r="F617" s="181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81"/>
      <c r="B618" s="195"/>
      <c r="C618" s="181"/>
      <c r="D618" s="181"/>
      <c r="E618" s="181"/>
      <c r="F618" s="181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81"/>
      <c r="B619" s="195"/>
      <c r="C619" s="181"/>
      <c r="D619" s="181"/>
      <c r="E619" s="181"/>
      <c r="F619" s="181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81"/>
      <c r="B620" s="195"/>
      <c r="C620" s="181"/>
      <c r="D620" s="181"/>
      <c r="E620" s="181"/>
      <c r="F620" s="181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81"/>
      <c r="B621" s="195"/>
      <c r="C621" s="181"/>
      <c r="D621" s="181"/>
      <c r="E621" s="181"/>
      <c r="F621" s="181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81"/>
      <c r="B622" s="195"/>
      <c r="C622" s="181"/>
      <c r="D622" s="181"/>
      <c r="E622" s="181"/>
      <c r="F622" s="181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81"/>
      <c r="B623" s="195"/>
      <c r="C623" s="181"/>
      <c r="D623" s="181"/>
      <c r="E623" s="181"/>
      <c r="F623" s="181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81"/>
      <c r="B624" s="195"/>
      <c r="C624" s="181"/>
      <c r="D624" s="181"/>
      <c r="E624" s="181"/>
      <c r="F624" s="181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81"/>
      <c r="B625" s="195"/>
      <c r="C625" s="181"/>
      <c r="D625" s="181"/>
      <c r="E625" s="181"/>
      <c r="F625" s="181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81"/>
      <c r="B626" s="195"/>
      <c r="C626" s="181"/>
      <c r="D626" s="181"/>
      <c r="E626" s="181"/>
      <c r="F626" s="181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81"/>
      <c r="B627" s="195"/>
      <c r="C627" s="181"/>
      <c r="D627" s="181"/>
      <c r="E627" s="181"/>
      <c r="F627" s="181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81"/>
      <c r="B628" s="195"/>
      <c r="C628" s="181"/>
      <c r="D628" s="181"/>
      <c r="E628" s="181"/>
      <c r="F628" s="181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81"/>
      <c r="B629" s="195"/>
      <c r="C629" s="181"/>
      <c r="D629" s="181"/>
      <c r="E629" s="181"/>
      <c r="F629" s="181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81"/>
      <c r="B630" s="195"/>
      <c r="C630" s="181"/>
      <c r="D630" s="181"/>
      <c r="E630" s="181"/>
      <c r="F630" s="181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81"/>
      <c r="B631" s="195"/>
      <c r="C631" s="181"/>
      <c r="D631" s="181"/>
      <c r="E631" s="181"/>
      <c r="F631" s="181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81"/>
      <c r="B632" s="195"/>
      <c r="C632" s="181"/>
      <c r="D632" s="181"/>
      <c r="E632" s="181"/>
      <c r="F632" s="181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81"/>
      <c r="B633" s="195"/>
      <c r="C633" s="181"/>
      <c r="D633" s="181"/>
      <c r="E633" s="181"/>
      <c r="F633" s="181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81"/>
      <c r="B634" s="195"/>
      <c r="C634" s="181"/>
      <c r="D634" s="181"/>
      <c r="E634" s="181"/>
      <c r="F634" s="181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81"/>
      <c r="B635" s="195"/>
      <c r="C635" s="181"/>
      <c r="D635" s="181"/>
      <c r="E635" s="181"/>
      <c r="F635" s="181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81"/>
      <c r="B636" s="195"/>
      <c r="C636" s="181"/>
      <c r="D636" s="181"/>
      <c r="E636" s="181"/>
      <c r="F636" s="181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81"/>
      <c r="B637" s="195"/>
      <c r="C637" s="181"/>
      <c r="D637" s="181"/>
      <c r="E637" s="181"/>
      <c r="F637" s="181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81"/>
      <c r="B638" s="195"/>
      <c r="C638" s="181"/>
      <c r="D638" s="181"/>
      <c r="E638" s="181"/>
      <c r="F638" s="181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81"/>
      <c r="B639" s="195"/>
      <c r="C639" s="181"/>
      <c r="D639" s="181"/>
      <c r="E639" s="181"/>
      <c r="F639" s="181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81"/>
      <c r="B640" s="195"/>
      <c r="C640" s="181"/>
      <c r="D640" s="181"/>
      <c r="E640" s="181"/>
      <c r="F640" s="181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81"/>
      <c r="B641" s="195"/>
      <c r="C641" s="181"/>
      <c r="D641" s="181"/>
      <c r="E641" s="181"/>
      <c r="F641" s="181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81"/>
      <c r="B642" s="195"/>
      <c r="C642" s="181"/>
      <c r="D642" s="181"/>
      <c r="E642" s="181"/>
      <c r="F642" s="181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81"/>
      <c r="B643" s="195"/>
      <c r="C643" s="181"/>
      <c r="D643" s="181"/>
      <c r="E643" s="181"/>
      <c r="F643" s="181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81"/>
      <c r="B644" s="195"/>
      <c r="C644" s="181"/>
      <c r="D644" s="181"/>
      <c r="E644" s="181"/>
      <c r="F644" s="181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81"/>
      <c r="B645" s="195"/>
      <c r="C645" s="181"/>
      <c r="D645" s="181"/>
      <c r="E645" s="181"/>
      <c r="F645" s="181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81"/>
      <c r="B646" s="195"/>
      <c r="C646" s="181"/>
      <c r="D646" s="181"/>
      <c r="E646" s="181"/>
      <c r="F646" s="181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81"/>
      <c r="B647" s="195"/>
      <c r="C647" s="181"/>
      <c r="D647" s="181"/>
      <c r="E647" s="181"/>
      <c r="F647" s="181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81"/>
      <c r="B648" s="195"/>
      <c r="C648" s="181"/>
      <c r="D648" s="181"/>
      <c r="E648" s="181"/>
      <c r="F648" s="181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81"/>
      <c r="B649" s="195"/>
      <c r="C649" s="181"/>
      <c r="D649" s="181"/>
      <c r="E649" s="181"/>
      <c r="F649" s="181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81"/>
      <c r="B650" s="195"/>
      <c r="C650" s="181"/>
      <c r="D650" s="181"/>
      <c r="E650" s="181"/>
      <c r="F650" s="181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81"/>
      <c r="B651" s="195"/>
      <c r="C651" s="181"/>
      <c r="D651" s="181"/>
      <c r="E651" s="181"/>
      <c r="F651" s="181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81"/>
      <c r="B652" s="195"/>
      <c r="C652" s="181"/>
      <c r="D652" s="181"/>
      <c r="E652" s="181"/>
      <c r="F652" s="181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81"/>
      <c r="B653" s="195"/>
      <c r="C653" s="181"/>
      <c r="D653" s="181"/>
      <c r="E653" s="181"/>
      <c r="F653" s="181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81"/>
      <c r="B654" s="195"/>
      <c r="C654" s="181"/>
      <c r="D654" s="181"/>
      <c r="E654" s="181"/>
      <c r="F654" s="181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81"/>
      <c r="B655" s="195"/>
      <c r="C655" s="181"/>
      <c r="D655" s="181"/>
      <c r="E655" s="181"/>
      <c r="F655" s="181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81"/>
      <c r="B656" s="195"/>
      <c r="C656" s="181"/>
      <c r="D656" s="181"/>
      <c r="E656" s="181"/>
      <c r="F656" s="181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81"/>
      <c r="B657" s="195"/>
      <c r="C657" s="181"/>
      <c r="D657" s="181"/>
      <c r="E657" s="181"/>
      <c r="F657" s="181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81"/>
      <c r="B658" s="195"/>
      <c r="C658" s="181"/>
      <c r="D658" s="181"/>
      <c r="E658" s="181"/>
      <c r="F658" s="181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81"/>
      <c r="B659" s="195"/>
      <c r="C659" s="181"/>
      <c r="D659" s="181"/>
      <c r="E659" s="181"/>
      <c r="F659" s="181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81"/>
      <c r="B660" s="195"/>
      <c r="C660" s="181"/>
      <c r="D660" s="181"/>
      <c r="E660" s="181"/>
      <c r="F660" s="181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81"/>
      <c r="B661" s="195"/>
      <c r="C661" s="181"/>
      <c r="D661" s="181"/>
      <c r="E661" s="181"/>
      <c r="F661" s="181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81"/>
      <c r="B662" s="195"/>
      <c r="C662" s="181"/>
      <c r="D662" s="181"/>
      <c r="E662" s="181"/>
      <c r="F662" s="181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81"/>
      <c r="B663" s="195"/>
      <c r="C663" s="181"/>
      <c r="D663" s="181"/>
      <c r="E663" s="181"/>
      <c r="F663" s="181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81"/>
      <c r="B664" s="195"/>
      <c r="C664" s="181"/>
      <c r="D664" s="181"/>
      <c r="E664" s="181"/>
      <c r="F664" s="181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81"/>
      <c r="B665" s="195"/>
      <c r="C665" s="181"/>
      <c r="D665" s="181"/>
      <c r="E665" s="181"/>
      <c r="F665" s="181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81"/>
      <c r="B666" s="195"/>
      <c r="C666" s="181"/>
      <c r="D666" s="181"/>
      <c r="E666" s="181"/>
      <c r="F666" s="181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81"/>
      <c r="B667" s="195"/>
      <c r="C667" s="181"/>
      <c r="D667" s="181"/>
      <c r="E667" s="181"/>
      <c r="F667" s="181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81"/>
      <c r="B668" s="195"/>
      <c r="C668" s="181"/>
      <c r="D668" s="181"/>
      <c r="E668" s="181"/>
      <c r="F668" s="181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81"/>
      <c r="B669" s="195"/>
      <c r="C669" s="181"/>
      <c r="D669" s="181"/>
      <c r="E669" s="181"/>
      <c r="F669" s="181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81"/>
      <c r="B670" s="195"/>
      <c r="C670" s="181"/>
      <c r="D670" s="181"/>
      <c r="E670" s="181"/>
      <c r="F670" s="181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81"/>
      <c r="B671" s="195"/>
      <c r="C671" s="181"/>
      <c r="D671" s="181"/>
      <c r="E671" s="181"/>
      <c r="F671" s="181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81"/>
      <c r="B672" s="195"/>
      <c r="C672" s="181"/>
      <c r="D672" s="181"/>
      <c r="E672" s="181"/>
      <c r="F672" s="181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81"/>
      <c r="B673" s="195"/>
      <c r="C673" s="181"/>
      <c r="D673" s="181"/>
      <c r="E673" s="181"/>
      <c r="F673" s="181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81"/>
      <c r="B674" s="195"/>
      <c r="C674" s="181"/>
      <c r="D674" s="181"/>
      <c r="E674" s="181"/>
      <c r="F674" s="181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81"/>
      <c r="B675" s="195"/>
      <c r="C675" s="181"/>
      <c r="D675" s="181"/>
      <c r="E675" s="181"/>
      <c r="F675" s="181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81"/>
      <c r="B676" s="195"/>
      <c r="C676" s="181"/>
      <c r="D676" s="181"/>
      <c r="E676" s="181"/>
      <c r="F676" s="181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81"/>
      <c r="B677" s="195"/>
      <c r="C677" s="181"/>
      <c r="D677" s="181"/>
      <c r="E677" s="181"/>
      <c r="F677" s="181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81"/>
      <c r="B678" s="195"/>
      <c r="C678" s="181"/>
      <c r="D678" s="181"/>
      <c r="E678" s="181"/>
      <c r="F678" s="181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81"/>
      <c r="B679" s="195"/>
      <c r="C679" s="181"/>
      <c r="D679" s="181"/>
      <c r="E679" s="181"/>
      <c r="F679" s="181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81"/>
      <c r="B680" s="195"/>
      <c r="C680" s="181"/>
      <c r="D680" s="181"/>
      <c r="E680" s="181"/>
      <c r="F680" s="181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81"/>
      <c r="B681" s="195"/>
      <c r="C681" s="181"/>
      <c r="D681" s="181"/>
      <c r="E681" s="181"/>
      <c r="F681" s="181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81"/>
      <c r="B682" s="195"/>
      <c r="C682" s="181"/>
      <c r="D682" s="181"/>
      <c r="E682" s="181"/>
      <c r="F682" s="181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81"/>
      <c r="B683" s="195"/>
      <c r="C683" s="181"/>
      <c r="D683" s="181"/>
      <c r="E683" s="181"/>
      <c r="F683" s="181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81"/>
      <c r="B684" s="195"/>
      <c r="C684" s="181"/>
      <c r="D684" s="181"/>
      <c r="E684" s="181"/>
      <c r="F684" s="181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81"/>
      <c r="B685" s="195"/>
      <c r="C685" s="181"/>
      <c r="D685" s="181"/>
      <c r="E685" s="181"/>
      <c r="F685" s="181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81"/>
      <c r="B686" s="195"/>
      <c r="C686" s="181"/>
      <c r="D686" s="181"/>
      <c r="E686" s="181"/>
      <c r="F686" s="181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81"/>
      <c r="B687" s="195"/>
      <c r="C687" s="181"/>
      <c r="D687" s="181"/>
      <c r="E687" s="181"/>
      <c r="F687" s="181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81"/>
      <c r="B688" s="195"/>
      <c r="C688" s="181"/>
      <c r="D688" s="181"/>
      <c r="E688" s="181"/>
      <c r="F688" s="181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81"/>
      <c r="B689" s="195"/>
      <c r="C689" s="181"/>
      <c r="D689" s="181"/>
      <c r="E689" s="181"/>
      <c r="F689" s="181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81"/>
      <c r="B690" s="195"/>
      <c r="C690" s="181"/>
      <c r="D690" s="181"/>
      <c r="E690" s="181"/>
      <c r="F690" s="181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81"/>
      <c r="B691" s="195"/>
      <c r="C691" s="181"/>
      <c r="D691" s="181"/>
      <c r="E691" s="181"/>
      <c r="F691" s="181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81"/>
      <c r="B692" s="195"/>
      <c r="C692" s="181"/>
      <c r="D692" s="181"/>
      <c r="E692" s="181"/>
      <c r="F692" s="181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81"/>
      <c r="B693" s="195"/>
      <c r="C693" s="181"/>
      <c r="D693" s="181"/>
      <c r="E693" s="181"/>
      <c r="F693" s="181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81"/>
      <c r="B694" s="195"/>
      <c r="C694" s="181"/>
      <c r="D694" s="181"/>
      <c r="E694" s="181"/>
      <c r="F694" s="181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81"/>
      <c r="B695" s="195"/>
      <c r="C695" s="181"/>
      <c r="D695" s="181"/>
      <c r="E695" s="181"/>
      <c r="F695" s="181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81"/>
      <c r="B696" s="195"/>
      <c r="C696" s="181"/>
      <c r="D696" s="181"/>
      <c r="E696" s="181"/>
      <c r="F696" s="181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81"/>
      <c r="B697" s="195"/>
      <c r="C697" s="181"/>
      <c r="D697" s="181"/>
      <c r="E697" s="181"/>
      <c r="F697" s="181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81"/>
      <c r="B698" s="195"/>
      <c r="C698" s="181"/>
      <c r="D698" s="181"/>
      <c r="E698" s="181"/>
      <c r="F698" s="181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81"/>
      <c r="B699" s="195"/>
      <c r="C699" s="181"/>
      <c r="D699" s="181"/>
      <c r="E699" s="181"/>
      <c r="F699" s="181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81"/>
      <c r="B700" s="195"/>
      <c r="C700" s="181"/>
      <c r="D700" s="181"/>
      <c r="E700" s="181"/>
      <c r="F700" s="181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81"/>
      <c r="B701" s="195"/>
      <c r="C701" s="181"/>
      <c r="D701" s="181"/>
      <c r="E701" s="181"/>
      <c r="F701" s="181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81"/>
      <c r="B702" s="195"/>
      <c r="C702" s="181"/>
      <c r="D702" s="181"/>
      <c r="E702" s="181"/>
      <c r="F702" s="181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81"/>
      <c r="B703" s="195"/>
      <c r="C703" s="181"/>
      <c r="D703" s="181"/>
      <c r="E703" s="181"/>
      <c r="F703" s="181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81"/>
      <c r="B704" s="195"/>
      <c r="C704" s="181"/>
      <c r="D704" s="181"/>
      <c r="E704" s="181"/>
      <c r="F704" s="181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81"/>
      <c r="B705" s="195"/>
      <c r="C705" s="181"/>
      <c r="D705" s="181"/>
      <c r="E705" s="181"/>
      <c r="F705" s="181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81"/>
      <c r="B706" s="195"/>
      <c r="C706" s="181"/>
      <c r="D706" s="181"/>
      <c r="E706" s="181"/>
      <c r="F706" s="181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81"/>
      <c r="B707" s="195"/>
      <c r="C707" s="181"/>
      <c r="D707" s="181"/>
      <c r="E707" s="181"/>
      <c r="F707" s="181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81"/>
      <c r="B708" s="195"/>
      <c r="C708" s="181"/>
      <c r="D708" s="181"/>
      <c r="E708" s="181"/>
      <c r="F708" s="181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81"/>
      <c r="B709" s="195"/>
      <c r="C709" s="181"/>
      <c r="D709" s="181"/>
      <c r="E709" s="181"/>
      <c r="F709" s="181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81"/>
      <c r="B710" s="195"/>
      <c r="C710" s="181"/>
      <c r="D710" s="181"/>
      <c r="E710" s="181"/>
      <c r="F710" s="181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81"/>
      <c r="B711" s="195"/>
      <c r="C711" s="181"/>
      <c r="D711" s="181"/>
      <c r="E711" s="181"/>
      <c r="F711" s="181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81"/>
      <c r="B712" s="195"/>
      <c r="C712" s="181"/>
      <c r="D712" s="181"/>
      <c r="E712" s="181"/>
      <c r="F712" s="181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81"/>
      <c r="B713" s="195"/>
      <c r="C713" s="181"/>
      <c r="D713" s="181"/>
      <c r="E713" s="181"/>
      <c r="F713" s="181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81"/>
      <c r="B714" s="195"/>
      <c r="C714" s="181"/>
      <c r="D714" s="181"/>
      <c r="E714" s="181"/>
      <c r="F714" s="181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81"/>
      <c r="B715" s="195"/>
      <c r="C715" s="181"/>
      <c r="D715" s="181"/>
      <c r="E715" s="181"/>
      <c r="F715" s="181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81"/>
      <c r="B716" s="195"/>
      <c r="C716" s="181"/>
      <c r="D716" s="181"/>
      <c r="E716" s="181"/>
      <c r="F716" s="181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81"/>
      <c r="B717" s="195"/>
      <c r="C717" s="181"/>
      <c r="D717" s="181"/>
      <c r="E717" s="181"/>
      <c r="F717" s="181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81"/>
      <c r="B718" s="195"/>
      <c r="C718" s="181"/>
      <c r="D718" s="181"/>
      <c r="E718" s="181"/>
      <c r="F718" s="181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81"/>
      <c r="B719" s="195"/>
      <c r="C719" s="181"/>
      <c r="D719" s="181"/>
      <c r="E719" s="181"/>
      <c r="F719" s="181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81"/>
      <c r="B720" s="195"/>
      <c r="C720" s="181"/>
      <c r="D720" s="181"/>
      <c r="E720" s="181"/>
      <c r="F720" s="181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81"/>
      <c r="B721" s="195"/>
      <c r="C721" s="181"/>
      <c r="D721" s="181"/>
      <c r="E721" s="181"/>
      <c r="F721" s="181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81"/>
      <c r="B722" s="195"/>
      <c r="C722" s="181"/>
      <c r="D722" s="181"/>
      <c r="E722" s="181"/>
      <c r="F722" s="181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81"/>
      <c r="B723" s="195"/>
      <c r="C723" s="181"/>
      <c r="D723" s="181"/>
      <c r="E723" s="181"/>
      <c r="F723" s="181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81"/>
      <c r="B724" s="195"/>
      <c r="C724" s="181"/>
      <c r="D724" s="181"/>
      <c r="E724" s="181"/>
      <c r="F724" s="181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81"/>
      <c r="B725" s="195"/>
      <c r="C725" s="181"/>
      <c r="D725" s="181"/>
      <c r="E725" s="181"/>
      <c r="F725" s="181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81"/>
      <c r="B726" s="195"/>
      <c r="C726" s="181"/>
      <c r="D726" s="181"/>
      <c r="E726" s="181"/>
      <c r="F726" s="181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81"/>
      <c r="B727" s="195"/>
      <c r="C727" s="181"/>
      <c r="D727" s="181"/>
      <c r="E727" s="181"/>
      <c r="F727" s="181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81"/>
      <c r="B728" s="195"/>
      <c r="C728" s="181"/>
      <c r="D728" s="181"/>
      <c r="E728" s="181"/>
      <c r="F728" s="181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81"/>
      <c r="B729" s="195"/>
      <c r="C729" s="181"/>
      <c r="D729" s="181"/>
      <c r="E729" s="181"/>
      <c r="F729" s="181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81"/>
      <c r="B730" s="195"/>
      <c r="C730" s="181"/>
      <c r="D730" s="181"/>
      <c r="E730" s="181"/>
      <c r="F730" s="181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81"/>
      <c r="B731" s="195"/>
      <c r="C731" s="181"/>
      <c r="D731" s="181"/>
      <c r="E731" s="181"/>
      <c r="F731" s="181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81"/>
      <c r="B732" s="195"/>
      <c r="C732" s="181"/>
      <c r="D732" s="181"/>
      <c r="E732" s="181"/>
      <c r="F732" s="181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81"/>
      <c r="B733" s="195"/>
      <c r="C733" s="181"/>
      <c r="D733" s="181"/>
      <c r="E733" s="181"/>
      <c r="F733" s="181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81"/>
      <c r="B734" s="195"/>
      <c r="C734" s="181"/>
      <c r="D734" s="181"/>
      <c r="E734" s="181"/>
      <c r="F734" s="181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81"/>
      <c r="B735" s="195"/>
      <c r="C735" s="181"/>
      <c r="D735" s="181"/>
      <c r="E735" s="181"/>
      <c r="F735" s="181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81"/>
      <c r="B736" s="195"/>
      <c r="C736" s="181"/>
      <c r="D736" s="181"/>
      <c r="E736" s="181"/>
      <c r="F736" s="181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81"/>
      <c r="B737" s="195"/>
      <c r="C737" s="181"/>
      <c r="D737" s="181"/>
      <c r="E737" s="181"/>
      <c r="F737" s="181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81"/>
      <c r="B738" s="195"/>
      <c r="C738" s="181"/>
      <c r="D738" s="181"/>
      <c r="E738" s="181"/>
      <c r="F738" s="181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81"/>
      <c r="B739" s="195"/>
      <c r="C739" s="181"/>
      <c r="D739" s="181"/>
      <c r="E739" s="181"/>
      <c r="F739" s="181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81"/>
      <c r="B740" s="195"/>
      <c r="C740" s="181"/>
      <c r="D740" s="181"/>
      <c r="E740" s="181"/>
      <c r="F740" s="181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81"/>
      <c r="B741" s="195"/>
      <c r="C741" s="181"/>
      <c r="D741" s="181"/>
      <c r="E741" s="181"/>
      <c r="F741" s="181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81"/>
      <c r="B742" s="195"/>
      <c r="C742" s="181"/>
      <c r="D742" s="181"/>
      <c r="E742" s="181"/>
      <c r="F742" s="181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81"/>
      <c r="B743" s="195"/>
      <c r="C743" s="181"/>
      <c r="D743" s="181"/>
      <c r="E743" s="181"/>
      <c r="F743" s="181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81"/>
      <c r="B744" s="195"/>
      <c r="C744" s="181"/>
      <c r="D744" s="181"/>
      <c r="E744" s="181"/>
      <c r="F744" s="181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81"/>
      <c r="B745" s="195"/>
      <c r="C745" s="181"/>
      <c r="D745" s="181"/>
      <c r="E745" s="181"/>
      <c r="F745" s="181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81"/>
      <c r="B746" s="195"/>
      <c r="C746" s="181"/>
      <c r="D746" s="181"/>
      <c r="E746" s="181"/>
      <c r="F746" s="181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81"/>
      <c r="B747" s="195"/>
      <c r="C747" s="181"/>
      <c r="D747" s="181"/>
      <c r="E747" s="181"/>
      <c r="F747" s="181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81"/>
      <c r="B748" s="195"/>
      <c r="C748" s="181"/>
      <c r="D748" s="181"/>
      <c r="E748" s="181"/>
      <c r="F748" s="181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81"/>
      <c r="B749" s="195"/>
      <c r="C749" s="181"/>
      <c r="D749" s="181"/>
      <c r="E749" s="181"/>
      <c r="F749" s="181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81"/>
      <c r="B750" s="195"/>
      <c r="C750" s="181"/>
      <c r="D750" s="181"/>
      <c r="E750" s="181"/>
      <c r="F750" s="181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81"/>
      <c r="B751" s="195"/>
      <c r="C751" s="181"/>
      <c r="D751" s="181"/>
      <c r="E751" s="181"/>
      <c r="F751" s="181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81"/>
      <c r="B752" s="195"/>
      <c r="C752" s="181"/>
      <c r="D752" s="181"/>
      <c r="E752" s="181"/>
      <c r="F752" s="181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81"/>
      <c r="B753" s="195"/>
      <c r="C753" s="181"/>
      <c r="D753" s="181"/>
      <c r="E753" s="181"/>
      <c r="F753" s="181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81"/>
      <c r="B754" s="195"/>
      <c r="C754" s="181"/>
      <c r="D754" s="181"/>
      <c r="E754" s="181"/>
      <c r="F754" s="181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81"/>
      <c r="B755" s="195"/>
      <c r="C755" s="181"/>
      <c r="D755" s="181"/>
      <c r="E755" s="181"/>
      <c r="F755" s="181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81"/>
      <c r="B756" s="195"/>
      <c r="C756" s="181"/>
      <c r="D756" s="181"/>
      <c r="E756" s="181"/>
      <c r="F756" s="181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81"/>
      <c r="B757" s="195"/>
      <c r="C757" s="181"/>
      <c r="D757" s="181"/>
      <c r="E757" s="181"/>
      <c r="F757" s="181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81"/>
      <c r="B758" s="195"/>
      <c r="C758" s="181"/>
      <c r="D758" s="181"/>
      <c r="E758" s="181"/>
      <c r="F758" s="181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81"/>
      <c r="B759" s="195"/>
      <c r="C759" s="181"/>
      <c r="D759" s="181"/>
      <c r="E759" s="181"/>
      <c r="F759" s="181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81"/>
      <c r="B760" s="195"/>
      <c r="C760" s="181"/>
      <c r="D760" s="181"/>
      <c r="E760" s="181"/>
      <c r="F760" s="181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81"/>
      <c r="B761" s="195"/>
      <c r="C761" s="181"/>
      <c r="D761" s="181"/>
      <c r="E761" s="181"/>
      <c r="F761" s="181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81"/>
      <c r="B762" s="195"/>
      <c r="C762" s="181"/>
      <c r="D762" s="181"/>
      <c r="E762" s="181"/>
      <c r="F762" s="181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81"/>
      <c r="B763" s="195"/>
      <c r="C763" s="181"/>
      <c r="D763" s="181"/>
      <c r="E763" s="181"/>
      <c r="F763" s="181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81"/>
      <c r="B764" s="195"/>
      <c r="C764" s="181"/>
      <c r="D764" s="181"/>
      <c r="E764" s="181"/>
      <c r="F764" s="181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81"/>
      <c r="B765" s="195"/>
      <c r="C765" s="181"/>
      <c r="D765" s="181"/>
      <c r="E765" s="181"/>
      <c r="F765" s="181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81"/>
      <c r="B766" s="195"/>
      <c r="C766" s="181"/>
      <c r="D766" s="181"/>
      <c r="E766" s="181"/>
      <c r="F766" s="181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81"/>
      <c r="B767" s="195"/>
      <c r="C767" s="181"/>
      <c r="D767" s="181"/>
      <c r="E767" s="181"/>
      <c r="F767" s="181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81"/>
      <c r="B768" s="195"/>
      <c r="C768" s="181"/>
      <c r="D768" s="181"/>
      <c r="E768" s="181"/>
      <c r="F768" s="181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81"/>
      <c r="B769" s="195"/>
      <c r="C769" s="181"/>
      <c r="D769" s="181"/>
      <c r="E769" s="181"/>
      <c r="F769" s="181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81"/>
      <c r="B770" s="195"/>
      <c r="C770" s="181"/>
      <c r="D770" s="181"/>
      <c r="E770" s="181"/>
      <c r="F770" s="181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81"/>
      <c r="B771" s="195"/>
      <c r="C771" s="181"/>
      <c r="D771" s="181"/>
      <c r="E771" s="181"/>
      <c r="F771" s="181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81"/>
      <c r="B772" s="195"/>
      <c r="C772" s="181"/>
      <c r="D772" s="181"/>
      <c r="E772" s="181"/>
      <c r="F772" s="181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81"/>
      <c r="B773" s="195"/>
      <c r="C773" s="181"/>
      <c r="D773" s="181"/>
      <c r="E773" s="181"/>
      <c r="F773" s="181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81"/>
      <c r="B774" s="195"/>
      <c r="C774" s="181"/>
      <c r="D774" s="181"/>
      <c r="E774" s="181"/>
      <c r="F774" s="181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81"/>
      <c r="B775" s="195"/>
      <c r="C775" s="181"/>
      <c r="D775" s="181"/>
      <c r="E775" s="181"/>
      <c r="F775" s="181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81"/>
      <c r="B776" s="195"/>
      <c r="C776" s="181"/>
      <c r="D776" s="181"/>
      <c r="E776" s="181"/>
      <c r="F776" s="181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81"/>
      <c r="B777" s="195"/>
      <c r="C777" s="181"/>
      <c r="D777" s="181"/>
      <c r="E777" s="181"/>
      <c r="F777" s="181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81"/>
      <c r="B778" s="195"/>
      <c r="C778" s="181"/>
      <c r="D778" s="181"/>
      <c r="E778" s="181"/>
      <c r="F778" s="181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81"/>
      <c r="B779" s="195"/>
      <c r="C779" s="181"/>
      <c r="D779" s="181"/>
      <c r="E779" s="181"/>
      <c r="F779" s="181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81"/>
      <c r="B780" s="195"/>
      <c r="C780" s="181"/>
      <c r="D780" s="181"/>
      <c r="E780" s="181"/>
      <c r="F780" s="181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81"/>
      <c r="B781" s="195"/>
      <c r="C781" s="181"/>
      <c r="D781" s="181"/>
      <c r="E781" s="181"/>
      <c r="F781" s="181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81"/>
      <c r="B782" s="195"/>
      <c r="C782" s="181"/>
      <c r="D782" s="181"/>
      <c r="E782" s="181"/>
      <c r="F782" s="181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81"/>
      <c r="B783" s="195"/>
      <c r="C783" s="181"/>
      <c r="D783" s="181"/>
      <c r="E783" s="181"/>
      <c r="F783" s="181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81"/>
      <c r="B784" s="195"/>
      <c r="C784" s="181"/>
      <c r="D784" s="181"/>
      <c r="E784" s="181"/>
      <c r="F784" s="181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81"/>
      <c r="B785" s="195"/>
      <c r="C785" s="181"/>
      <c r="D785" s="181"/>
      <c r="E785" s="181"/>
      <c r="F785" s="181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81"/>
      <c r="B786" s="195"/>
      <c r="C786" s="181"/>
      <c r="D786" s="181"/>
      <c r="E786" s="181"/>
      <c r="F786" s="181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81"/>
      <c r="B787" s="195"/>
      <c r="C787" s="181"/>
      <c r="D787" s="181"/>
      <c r="E787" s="181"/>
      <c r="F787" s="181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81"/>
      <c r="B788" s="195"/>
      <c r="C788" s="181"/>
      <c r="D788" s="181"/>
      <c r="E788" s="181"/>
      <c r="F788" s="181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81"/>
      <c r="B789" s="195"/>
      <c r="C789" s="181"/>
      <c r="D789" s="181"/>
      <c r="E789" s="181"/>
      <c r="F789" s="181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81"/>
      <c r="B790" s="195"/>
      <c r="C790" s="181"/>
      <c r="D790" s="181"/>
      <c r="E790" s="181"/>
      <c r="F790" s="181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81"/>
      <c r="B791" s="195"/>
      <c r="C791" s="181"/>
      <c r="D791" s="181"/>
      <c r="E791" s="181"/>
      <c r="F791" s="181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81"/>
      <c r="B792" s="195"/>
      <c r="C792" s="181"/>
      <c r="D792" s="181"/>
      <c r="E792" s="181"/>
      <c r="F792" s="181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81"/>
      <c r="B793" s="195"/>
      <c r="C793" s="181"/>
      <c r="D793" s="181"/>
      <c r="E793" s="181"/>
      <c r="F793" s="181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81"/>
      <c r="B794" s="195"/>
      <c r="C794" s="181"/>
      <c r="D794" s="181"/>
      <c r="E794" s="181"/>
      <c r="F794" s="181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81"/>
      <c r="B795" s="195"/>
      <c r="C795" s="181"/>
      <c r="D795" s="181"/>
      <c r="E795" s="181"/>
      <c r="F795" s="181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81"/>
      <c r="B796" s="195"/>
      <c r="C796" s="181"/>
      <c r="D796" s="181"/>
      <c r="E796" s="181"/>
      <c r="F796" s="181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81"/>
      <c r="B797" s="195"/>
      <c r="C797" s="181"/>
      <c r="D797" s="181"/>
      <c r="E797" s="181"/>
      <c r="F797" s="181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81"/>
      <c r="B798" s="195"/>
      <c r="C798" s="181"/>
      <c r="D798" s="181"/>
      <c r="E798" s="181"/>
      <c r="F798" s="181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81"/>
      <c r="B799" s="195"/>
      <c r="C799" s="181"/>
      <c r="D799" s="181"/>
      <c r="E799" s="181"/>
      <c r="F799" s="181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81"/>
      <c r="B800" s="195"/>
      <c r="C800" s="181"/>
      <c r="D800" s="181"/>
      <c r="E800" s="181"/>
      <c r="F800" s="181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81"/>
      <c r="B801" s="195"/>
      <c r="C801" s="181"/>
      <c r="D801" s="181"/>
      <c r="E801" s="181"/>
      <c r="F801" s="181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81"/>
      <c r="B802" s="195"/>
      <c r="C802" s="181"/>
      <c r="D802" s="181"/>
      <c r="E802" s="181"/>
      <c r="F802" s="181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81"/>
      <c r="B803" s="195"/>
      <c r="C803" s="181"/>
      <c r="D803" s="181"/>
      <c r="E803" s="181"/>
      <c r="F803" s="181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81"/>
      <c r="B804" s="195"/>
      <c r="C804" s="181"/>
      <c r="D804" s="181"/>
      <c r="E804" s="181"/>
      <c r="F804" s="181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81"/>
      <c r="B805" s="195"/>
      <c r="C805" s="181"/>
      <c r="D805" s="181"/>
      <c r="E805" s="181"/>
      <c r="F805" s="181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81"/>
      <c r="B806" s="195"/>
      <c r="C806" s="181"/>
      <c r="D806" s="181"/>
      <c r="E806" s="181"/>
      <c r="F806" s="181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81"/>
      <c r="B807" s="195"/>
      <c r="C807" s="181"/>
      <c r="D807" s="181"/>
      <c r="E807" s="181"/>
      <c r="F807" s="181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81"/>
      <c r="B808" s="195"/>
      <c r="C808" s="181"/>
      <c r="D808" s="181"/>
      <c r="E808" s="181"/>
      <c r="F808" s="181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81"/>
      <c r="B809" s="195"/>
      <c r="C809" s="181"/>
      <c r="D809" s="181"/>
      <c r="E809" s="181"/>
      <c r="F809" s="181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81"/>
      <c r="B810" s="195"/>
      <c r="C810" s="181"/>
      <c r="D810" s="181"/>
      <c r="E810" s="181"/>
      <c r="F810" s="181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81"/>
      <c r="B811" s="195"/>
      <c r="C811" s="181"/>
      <c r="D811" s="181"/>
      <c r="E811" s="181"/>
      <c r="F811" s="181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81"/>
      <c r="B812" s="195"/>
      <c r="C812" s="181"/>
      <c r="D812" s="181"/>
      <c r="E812" s="181"/>
      <c r="F812" s="181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81"/>
      <c r="B813" s="195"/>
      <c r="C813" s="181"/>
      <c r="D813" s="181"/>
      <c r="E813" s="181"/>
      <c r="F813" s="181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81"/>
      <c r="B814" s="195"/>
      <c r="C814" s="181"/>
      <c r="D814" s="181"/>
      <c r="E814" s="181"/>
      <c r="F814" s="181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81"/>
      <c r="B815" s="195"/>
      <c r="C815" s="181"/>
      <c r="D815" s="181"/>
      <c r="E815" s="181"/>
      <c r="F815" s="181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81"/>
      <c r="B816" s="195"/>
      <c r="C816" s="181"/>
      <c r="D816" s="181"/>
      <c r="E816" s="181"/>
      <c r="F816" s="181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81"/>
      <c r="B817" s="195"/>
      <c r="C817" s="181"/>
      <c r="D817" s="181"/>
      <c r="E817" s="181"/>
      <c r="F817" s="181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81"/>
      <c r="B818" s="195"/>
      <c r="C818" s="181"/>
      <c r="D818" s="181"/>
      <c r="E818" s="181"/>
      <c r="F818" s="181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81"/>
      <c r="B819" s="195"/>
      <c r="C819" s="181"/>
      <c r="D819" s="181"/>
      <c r="E819" s="181"/>
      <c r="F819" s="181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81"/>
      <c r="B820" s="195"/>
      <c r="C820" s="181"/>
      <c r="D820" s="181"/>
      <c r="E820" s="181"/>
      <c r="F820" s="181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81"/>
      <c r="B821" s="195"/>
      <c r="C821" s="181"/>
      <c r="D821" s="181"/>
      <c r="E821" s="181"/>
      <c r="F821" s="181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81"/>
      <c r="B822" s="195"/>
      <c r="C822" s="181"/>
      <c r="D822" s="181"/>
      <c r="E822" s="181"/>
      <c r="F822" s="181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81"/>
      <c r="B823" s="195"/>
      <c r="C823" s="181"/>
      <c r="D823" s="181"/>
      <c r="E823" s="181"/>
      <c r="F823" s="181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81"/>
      <c r="B824" s="195"/>
      <c r="C824" s="181"/>
      <c r="D824" s="181"/>
      <c r="E824" s="181"/>
      <c r="F824" s="181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81"/>
      <c r="B825" s="195"/>
      <c r="C825" s="181"/>
      <c r="D825" s="181"/>
      <c r="E825" s="181"/>
      <c r="F825" s="181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81"/>
      <c r="B826" s="195"/>
      <c r="C826" s="181"/>
      <c r="D826" s="181"/>
      <c r="E826" s="181"/>
      <c r="F826" s="181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81"/>
      <c r="B827" s="195"/>
      <c r="C827" s="181"/>
      <c r="D827" s="181"/>
      <c r="E827" s="181"/>
      <c r="F827" s="181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81"/>
      <c r="B828" s="195"/>
      <c r="C828" s="181"/>
      <c r="D828" s="181"/>
      <c r="E828" s="181"/>
      <c r="F828" s="181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81"/>
      <c r="B829" s="195"/>
      <c r="C829" s="181"/>
      <c r="D829" s="181"/>
      <c r="E829" s="181"/>
      <c r="F829" s="181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81"/>
      <c r="B830" s="195"/>
      <c r="C830" s="181"/>
      <c r="D830" s="181"/>
      <c r="E830" s="181"/>
      <c r="F830" s="181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81"/>
      <c r="B831" s="195"/>
      <c r="C831" s="181"/>
      <c r="D831" s="181"/>
      <c r="E831" s="181"/>
      <c r="F831" s="181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81"/>
      <c r="B832" s="195"/>
      <c r="C832" s="181"/>
      <c r="D832" s="181"/>
      <c r="E832" s="181"/>
      <c r="F832" s="181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12" ht="15" customHeight="1" x14ac:dyDescent="0.35">
      <c r="A833" s="181"/>
      <c r="B833" s="195"/>
      <c r="C833" s="181"/>
      <c r="D833" s="181"/>
      <c r="E833" s="181"/>
      <c r="F833" s="181"/>
      <c r="G833" s="192"/>
      <c r="H833" s="181"/>
      <c r="I833" s="181"/>
      <c r="J833" s="181"/>
      <c r="K833" s="181"/>
      <c r="L833" s="181"/>
    </row>
    <row r="834" spans="1:12" ht="15" customHeight="1" x14ac:dyDescent="0.35">
      <c r="A834" s="181"/>
      <c r="B834" s="195"/>
      <c r="C834" s="181"/>
      <c r="D834" s="181"/>
      <c r="E834" s="181"/>
      <c r="F834" s="181"/>
      <c r="G834" s="192"/>
      <c r="H834" s="181"/>
      <c r="I834" s="181"/>
      <c r="J834" s="181"/>
      <c r="K834" s="181"/>
      <c r="L834" s="181"/>
    </row>
    <row r="835" spans="1:12" ht="15" customHeight="1" x14ac:dyDescent="0.35">
      <c r="A835" s="181"/>
      <c r="B835" s="195"/>
      <c r="C835" s="181"/>
      <c r="D835" s="181"/>
      <c r="E835" s="181"/>
      <c r="F835" s="181"/>
      <c r="G835" s="192"/>
      <c r="H835" s="181"/>
      <c r="I835" s="181"/>
      <c r="J835" s="181"/>
      <c r="K835" s="181"/>
      <c r="L835" s="181"/>
    </row>
    <row r="836" spans="1:12" ht="15" customHeight="1" x14ac:dyDescent="0.35">
      <c r="A836" s="181"/>
      <c r="B836" s="195"/>
      <c r="C836" s="181"/>
      <c r="D836" s="181"/>
      <c r="E836" s="181"/>
      <c r="F836" s="181"/>
      <c r="G836" s="192"/>
      <c r="H836" s="181"/>
      <c r="I836" s="181"/>
      <c r="J836" s="181"/>
      <c r="K836" s="181"/>
      <c r="L836" s="181"/>
    </row>
    <row r="837" spans="1:12" ht="15" customHeight="1" x14ac:dyDescent="0.35">
      <c r="A837" s="181"/>
      <c r="B837" s="195"/>
      <c r="C837" s="181"/>
      <c r="D837" s="181"/>
      <c r="E837" s="181"/>
      <c r="F837" s="181"/>
      <c r="G837" s="192"/>
      <c r="H837" s="181"/>
      <c r="I837" s="181"/>
      <c r="J837" s="181"/>
      <c r="K837" s="181"/>
      <c r="L837" s="181"/>
    </row>
    <row r="838" spans="1:12" ht="15" customHeight="1" x14ac:dyDescent="0.35">
      <c r="A838" s="181"/>
      <c r="B838" s="195"/>
      <c r="C838" s="181"/>
      <c r="D838" s="181"/>
      <c r="E838" s="181"/>
      <c r="F838" s="181"/>
      <c r="G838" s="192"/>
      <c r="H838" s="181"/>
      <c r="I838" s="181"/>
      <c r="J838" s="181"/>
      <c r="K838" s="181"/>
      <c r="L838" s="181"/>
    </row>
    <row r="839" spans="1:12" ht="15" customHeight="1" x14ac:dyDescent="0.35">
      <c r="A839" s="181"/>
      <c r="B839" s="195"/>
      <c r="C839" s="181"/>
      <c r="D839" s="181"/>
      <c r="E839" s="181"/>
      <c r="F839" s="181"/>
      <c r="G839" s="192"/>
      <c r="H839" s="181"/>
      <c r="I839" s="181"/>
      <c r="J839" s="181"/>
      <c r="K839" s="181"/>
      <c r="L839" s="181"/>
    </row>
    <row r="840" spans="1:12" ht="15" customHeight="1" x14ac:dyDescent="0.35">
      <c r="A840" s="181"/>
      <c r="B840" s="195"/>
      <c r="C840" s="181"/>
      <c r="D840" s="181"/>
      <c r="E840" s="181"/>
      <c r="F840" s="181"/>
      <c r="G840" s="192"/>
      <c r="H840" s="181"/>
      <c r="I840" s="181"/>
      <c r="J840" s="181"/>
      <c r="K840" s="181"/>
      <c r="L840" s="181"/>
    </row>
    <row r="841" spans="1:12" ht="15" customHeight="1" x14ac:dyDescent="0.35">
      <c r="A841" s="181"/>
      <c r="B841" s="195"/>
      <c r="C841" s="181"/>
      <c r="D841" s="181"/>
      <c r="E841" s="181"/>
      <c r="F841" s="181"/>
      <c r="G841" s="192"/>
      <c r="H841" s="181"/>
      <c r="I841" s="181"/>
      <c r="J841" s="181"/>
      <c r="K841" s="181"/>
      <c r="L841" s="181"/>
    </row>
    <row r="842" spans="1:12" ht="15" customHeight="1" x14ac:dyDescent="0.35">
      <c r="A842" s="181"/>
      <c r="B842" s="195"/>
      <c r="C842" s="181"/>
      <c r="D842" s="181"/>
      <c r="E842" s="181"/>
      <c r="F842" s="181"/>
      <c r="G842" s="192"/>
      <c r="H842" s="181"/>
      <c r="I842" s="181"/>
      <c r="J842" s="181"/>
      <c r="K842" s="181"/>
      <c r="L842" s="181"/>
    </row>
    <row r="843" spans="1:12" ht="15" customHeight="1" x14ac:dyDescent="0.35">
      <c r="A843" s="181"/>
      <c r="B843" s="195"/>
      <c r="C843" s="181"/>
      <c r="D843" s="181"/>
      <c r="E843" s="181"/>
      <c r="F843" s="181"/>
      <c r="G843" s="192"/>
      <c r="H843" s="181"/>
      <c r="I843" s="181"/>
      <c r="J843" s="181"/>
      <c r="K843" s="181"/>
      <c r="L843" s="181"/>
    </row>
    <row r="844" spans="1:12" ht="15" customHeight="1" x14ac:dyDescent="0.35">
      <c r="A844" s="181"/>
      <c r="B844" s="195"/>
      <c r="C844" s="181"/>
      <c r="D844" s="181"/>
      <c r="E844" s="181"/>
      <c r="F844" s="181"/>
      <c r="G844" s="192"/>
      <c r="H844" s="181"/>
      <c r="I844" s="181"/>
      <c r="J844" s="181"/>
      <c r="K844" s="181"/>
      <c r="L844" s="181"/>
    </row>
    <row r="845" spans="1:12" ht="15" customHeight="1" x14ac:dyDescent="0.35">
      <c r="A845" s="181"/>
      <c r="B845" s="195"/>
      <c r="C845" s="181"/>
      <c r="D845" s="181"/>
      <c r="E845" s="181"/>
      <c r="F845" s="181"/>
      <c r="G845" s="192"/>
      <c r="H845" s="181"/>
      <c r="I845" s="181"/>
      <c r="J845" s="181"/>
      <c r="K845" s="181"/>
      <c r="L845" s="181"/>
    </row>
    <row r="846" spans="1:12" ht="15" customHeight="1" x14ac:dyDescent="0.35">
      <c r="A846" s="181"/>
      <c r="B846" s="195"/>
      <c r="C846" s="181"/>
      <c r="D846" s="181"/>
      <c r="E846" s="181"/>
      <c r="F846" s="181"/>
      <c r="G846" s="192"/>
      <c r="H846" s="181"/>
      <c r="I846" s="181"/>
      <c r="J846" s="181"/>
      <c r="K846" s="181"/>
      <c r="L846" s="181"/>
    </row>
    <row r="847" spans="1:12" ht="15" customHeight="1" x14ac:dyDescent="0.35">
      <c r="A847" s="181"/>
      <c r="B847" s="195"/>
      <c r="C847" s="181"/>
      <c r="D847" s="181"/>
      <c r="E847" s="181"/>
      <c r="F847" s="181"/>
      <c r="G847" s="192"/>
      <c r="H847" s="181"/>
      <c r="I847" s="181"/>
      <c r="J847" s="181"/>
      <c r="K847" s="181"/>
      <c r="L847" s="181"/>
    </row>
    <row r="848" spans="1:12" ht="15" customHeight="1" x14ac:dyDescent="0.35">
      <c r="A848" s="181"/>
      <c r="B848" s="195"/>
      <c r="C848" s="181"/>
      <c r="D848" s="181"/>
      <c r="E848" s="181"/>
      <c r="F848" s="181"/>
      <c r="G848" s="192"/>
      <c r="H848" s="181"/>
      <c r="I848" s="181"/>
      <c r="J848" s="181"/>
      <c r="K848" s="181"/>
      <c r="L848" s="181"/>
    </row>
    <row r="849" spans="1:12" ht="15" customHeight="1" x14ac:dyDescent="0.35">
      <c r="A849" s="181"/>
      <c r="B849" s="195"/>
      <c r="C849" s="181"/>
      <c r="D849" s="181"/>
      <c r="E849" s="181"/>
      <c r="F849" s="181"/>
      <c r="G849" s="192"/>
      <c r="H849" s="181"/>
      <c r="I849" s="181"/>
      <c r="J849" s="181"/>
      <c r="K849" s="181"/>
      <c r="L849" s="181"/>
    </row>
    <row r="850" spans="1:12" ht="15" customHeight="1" x14ac:dyDescent="0.35">
      <c r="A850" s="181"/>
      <c r="B850" s="195"/>
      <c r="C850" s="181"/>
      <c r="D850" s="181"/>
      <c r="E850" s="181"/>
      <c r="F850" s="181"/>
      <c r="G850" s="192"/>
      <c r="H850" s="181"/>
      <c r="I850" s="181"/>
      <c r="J850" s="181"/>
      <c r="K850" s="181"/>
      <c r="L850" s="181"/>
    </row>
    <row r="851" spans="1:12" ht="15" customHeight="1" x14ac:dyDescent="0.35">
      <c r="A851" s="181"/>
      <c r="B851" s="195"/>
      <c r="C851" s="181"/>
      <c r="D851" s="181"/>
      <c r="E851" s="181"/>
      <c r="F851" s="181"/>
      <c r="G851" s="192"/>
      <c r="H851" s="181"/>
      <c r="I851" s="181"/>
      <c r="J851" s="181"/>
      <c r="K851" s="181"/>
      <c r="L851" s="181"/>
    </row>
    <row r="852" spans="1:12" ht="15" customHeight="1" x14ac:dyDescent="0.35">
      <c r="A852" s="181"/>
      <c r="B852" s="195"/>
      <c r="C852" s="181"/>
      <c r="D852" s="181"/>
      <c r="E852" s="181"/>
      <c r="F852" s="181"/>
      <c r="G852" s="192"/>
      <c r="H852" s="181"/>
      <c r="I852" s="181"/>
      <c r="J852" s="181"/>
      <c r="K852" s="181"/>
      <c r="L852" s="181"/>
    </row>
    <row r="853" spans="1:12" ht="15" customHeight="1" x14ac:dyDescent="0.35">
      <c r="A853" s="181"/>
      <c r="B853" s="195"/>
      <c r="C853" s="181"/>
      <c r="D853" s="181"/>
      <c r="E853" s="181"/>
      <c r="F853" s="181"/>
      <c r="G853" s="192"/>
      <c r="H853" s="181"/>
      <c r="I853" s="181"/>
      <c r="J853" s="181"/>
      <c r="K853" s="181"/>
      <c r="L853" s="181"/>
    </row>
    <row r="854" spans="1:12" ht="15" customHeight="1" x14ac:dyDescent="0.35">
      <c r="A854" s="181"/>
      <c r="B854" s="195"/>
      <c r="C854" s="181"/>
      <c r="D854" s="181"/>
      <c r="E854" s="181"/>
      <c r="F854" s="181"/>
      <c r="G854" s="192"/>
      <c r="H854" s="181"/>
      <c r="I854" s="181"/>
      <c r="J854" s="181"/>
      <c r="K854" s="181"/>
      <c r="L854" s="181"/>
    </row>
    <row r="855" spans="1:12" ht="15" customHeight="1" x14ac:dyDescent="0.35">
      <c r="A855" s="181"/>
      <c r="B855" s="195"/>
      <c r="C855" s="181"/>
      <c r="D855" s="181"/>
      <c r="E855" s="181"/>
      <c r="F855" s="181"/>
      <c r="G855" s="192"/>
      <c r="H855" s="181"/>
      <c r="I855" s="181"/>
      <c r="J855" s="181"/>
      <c r="K855" s="181"/>
      <c r="L855" s="181"/>
    </row>
    <row r="856" spans="1:12" ht="15" customHeight="1" x14ac:dyDescent="0.35">
      <c r="A856" s="181"/>
      <c r="B856" s="195"/>
      <c r="C856" s="181"/>
      <c r="D856" s="181"/>
      <c r="E856" s="181"/>
      <c r="F856" s="181"/>
      <c r="G856" s="192"/>
      <c r="H856" s="181"/>
      <c r="I856" s="181"/>
      <c r="J856" s="181"/>
      <c r="K856" s="181"/>
      <c r="L856" s="181"/>
    </row>
    <row r="857" spans="1:12" ht="15" customHeight="1" x14ac:dyDescent="0.35">
      <c r="A857" s="181"/>
      <c r="B857" s="195"/>
      <c r="C857" s="181"/>
      <c r="D857" s="181"/>
      <c r="E857" s="181"/>
      <c r="F857" s="181"/>
      <c r="G857" s="192"/>
      <c r="H857" s="181"/>
      <c r="I857" s="181"/>
      <c r="J857" s="181"/>
      <c r="K857" s="181"/>
      <c r="L857" s="181"/>
    </row>
    <row r="858" spans="1:12" ht="15" customHeight="1" x14ac:dyDescent="0.35">
      <c r="A858" s="181"/>
      <c r="B858" s="195"/>
      <c r="C858" s="181"/>
      <c r="D858" s="181"/>
      <c r="E858" s="181"/>
      <c r="F858" s="181"/>
      <c r="G858" s="192"/>
      <c r="H858" s="181"/>
      <c r="I858" s="181"/>
      <c r="J858" s="181"/>
      <c r="K858" s="181"/>
      <c r="L858" s="181"/>
    </row>
    <row r="859" spans="1:12" ht="15" customHeight="1" x14ac:dyDescent="0.35">
      <c r="A859" s="181"/>
      <c r="B859" s="195"/>
      <c r="C859" s="181"/>
      <c r="D859" s="181"/>
      <c r="E859" s="181"/>
      <c r="F859" s="181"/>
      <c r="G859" s="192"/>
      <c r="H859" s="181"/>
      <c r="I859" s="181"/>
      <c r="J859" s="181"/>
      <c r="K859" s="181"/>
      <c r="L859" s="181"/>
    </row>
    <row r="860" spans="1:12" ht="15" customHeight="1" x14ac:dyDescent="0.35">
      <c r="A860" s="181"/>
      <c r="B860" s="195"/>
      <c r="C860" s="181"/>
      <c r="D860" s="181"/>
      <c r="E860" s="181"/>
      <c r="F860" s="181"/>
      <c r="G860" s="192"/>
      <c r="H860" s="181"/>
      <c r="I860" s="181"/>
      <c r="J860" s="181"/>
      <c r="K860" s="181"/>
      <c r="L860" s="181"/>
    </row>
    <row r="861" spans="1:12" ht="15" customHeight="1" x14ac:dyDescent="0.35">
      <c r="A861" s="181"/>
      <c r="B861" s="195"/>
      <c r="C861" s="181"/>
      <c r="D861" s="181"/>
      <c r="E861" s="181"/>
      <c r="F861" s="181"/>
      <c r="G861" s="192"/>
      <c r="H861" s="181"/>
      <c r="I861" s="181"/>
      <c r="J861" s="181"/>
      <c r="K861" s="181"/>
      <c r="L861" s="181"/>
    </row>
    <row r="862" spans="1:12" ht="15" customHeight="1" x14ac:dyDescent="0.35">
      <c r="A862" s="181"/>
      <c r="B862" s="195"/>
      <c r="C862" s="181"/>
      <c r="D862" s="181"/>
      <c r="E862" s="181"/>
      <c r="F862" s="181"/>
      <c r="G862" s="192"/>
      <c r="H862" s="181"/>
      <c r="I862" s="181"/>
      <c r="J862" s="181"/>
      <c r="K862" s="181"/>
      <c r="L862" s="181"/>
    </row>
    <row r="863" spans="1:12" ht="15" customHeight="1" x14ac:dyDescent="0.35">
      <c r="A863" s="181"/>
      <c r="B863" s="195"/>
      <c r="C863" s="181"/>
      <c r="D863" s="181"/>
      <c r="E863" s="181"/>
      <c r="F863" s="181"/>
      <c r="G863" s="192"/>
      <c r="H863" s="181"/>
      <c r="I863" s="181"/>
      <c r="J863" s="181"/>
      <c r="K863" s="181"/>
      <c r="L863" s="181"/>
    </row>
    <row r="864" spans="1:12" ht="15" customHeight="1" x14ac:dyDescent="0.35">
      <c r="A864" s="181"/>
      <c r="B864" s="195"/>
      <c r="C864" s="181"/>
      <c r="D864" s="181"/>
      <c r="E864" s="181"/>
      <c r="F864" s="181"/>
      <c r="G864" s="192"/>
      <c r="H864" s="181"/>
      <c r="I864" s="181"/>
      <c r="J864" s="181"/>
      <c r="K864" s="181"/>
      <c r="L864" s="181"/>
    </row>
    <row r="865" spans="1:12" ht="15" customHeight="1" x14ac:dyDescent="0.35">
      <c r="A865" s="181"/>
      <c r="B865" s="195"/>
      <c r="C865" s="181"/>
      <c r="D865" s="181"/>
      <c r="E865" s="181"/>
      <c r="F865" s="181"/>
      <c r="G865" s="192"/>
      <c r="H865" s="181"/>
      <c r="I865" s="181"/>
      <c r="J865" s="181"/>
      <c r="K865" s="181"/>
      <c r="L865" s="181"/>
    </row>
    <row r="866" spans="1:12" ht="15" customHeight="1" x14ac:dyDescent="0.35">
      <c r="A866" s="181"/>
      <c r="B866" s="195"/>
      <c r="C866" s="181"/>
      <c r="D866" s="181"/>
      <c r="E866" s="181"/>
      <c r="F866" s="181"/>
      <c r="G866" s="192"/>
      <c r="H866" s="181"/>
      <c r="I866" s="181"/>
      <c r="J866" s="181"/>
      <c r="K866" s="181"/>
      <c r="L866" s="181"/>
    </row>
    <row r="867" spans="1:12" ht="15" customHeight="1" x14ac:dyDescent="0.35">
      <c r="A867" s="181"/>
      <c r="B867" s="195"/>
      <c r="C867" s="181"/>
      <c r="D867" s="181"/>
      <c r="E867" s="181"/>
      <c r="F867" s="181"/>
      <c r="G867" s="192"/>
      <c r="H867" s="181"/>
      <c r="I867" s="181"/>
      <c r="J867" s="181"/>
      <c r="K867" s="181"/>
      <c r="L867" s="181"/>
    </row>
    <row r="868" spans="1:12" ht="15" customHeight="1" x14ac:dyDescent="0.35">
      <c r="A868" s="181"/>
      <c r="B868" s="195"/>
      <c r="C868" s="181"/>
      <c r="D868" s="181"/>
      <c r="E868" s="181"/>
      <c r="F868" s="181"/>
      <c r="G868" s="192"/>
      <c r="H868" s="181"/>
      <c r="I868" s="181"/>
      <c r="J868" s="181"/>
      <c r="K868" s="181"/>
      <c r="L868" s="181"/>
    </row>
    <row r="869" spans="1:12" ht="15" customHeight="1" x14ac:dyDescent="0.35">
      <c r="A869" s="181"/>
      <c r="B869" s="195"/>
      <c r="C869" s="181"/>
      <c r="D869" s="181"/>
      <c r="E869" s="181"/>
      <c r="F869" s="181"/>
      <c r="G869" s="192"/>
      <c r="H869" s="181"/>
      <c r="I869" s="181"/>
      <c r="J869" s="181"/>
      <c r="K869" s="181"/>
      <c r="L869" s="181"/>
    </row>
    <row r="870" spans="1:12" ht="15" customHeight="1" x14ac:dyDescent="0.35">
      <c r="A870" s="181"/>
      <c r="B870" s="195"/>
      <c r="C870" s="181"/>
      <c r="D870" s="181"/>
      <c r="E870" s="181"/>
      <c r="F870" s="181"/>
      <c r="G870" s="192"/>
      <c r="H870" s="181"/>
      <c r="I870" s="181"/>
      <c r="J870" s="181"/>
      <c r="K870" s="181"/>
      <c r="L870" s="181"/>
    </row>
    <row r="871" spans="1:12" ht="15" customHeight="1" x14ac:dyDescent="0.35">
      <c r="A871" s="181"/>
      <c r="B871" s="195"/>
      <c r="C871" s="181"/>
      <c r="D871" s="181"/>
      <c r="E871" s="181"/>
      <c r="F871" s="181"/>
      <c r="G871" s="192"/>
      <c r="H871" s="181"/>
      <c r="I871" s="181"/>
      <c r="J871" s="181"/>
      <c r="K871" s="181"/>
      <c r="L871" s="181"/>
    </row>
    <row r="872" spans="1:12" ht="15" customHeight="1" x14ac:dyDescent="0.35">
      <c r="A872" s="181"/>
      <c r="B872" s="195"/>
      <c r="C872" s="181"/>
      <c r="D872" s="181"/>
      <c r="E872" s="181"/>
      <c r="F872" s="181"/>
      <c r="G872" s="192"/>
      <c r="H872" s="181"/>
      <c r="I872" s="181"/>
      <c r="J872" s="181"/>
      <c r="K872" s="181"/>
      <c r="L872" s="181"/>
    </row>
    <row r="873" spans="1:12" ht="15" customHeight="1" x14ac:dyDescent="0.35">
      <c r="A873" s="181"/>
      <c r="B873" s="195"/>
      <c r="C873" s="181"/>
      <c r="D873" s="181"/>
      <c r="E873" s="181"/>
      <c r="F873" s="181"/>
      <c r="G873" s="192"/>
      <c r="H873" s="181"/>
      <c r="I873" s="181"/>
      <c r="J873" s="181"/>
      <c r="K873" s="181"/>
      <c r="L873" s="181"/>
    </row>
    <row r="874" spans="1:12" ht="15" customHeight="1" x14ac:dyDescent="0.35">
      <c r="A874" s="181"/>
      <c r="B874" s="195"/>
      <c r="C874" s="181"/>
      <c r="D874" s="181"/>
      <c r="E874" s="181"/>
      <c r="F874" s="181"/>
      <c r="G874" s="192"/>
      <c r="H874" s="181"/>
      <c r="I874" s="181"/>
      <c r="J874" s="181"/>
      <c r="K874" s="181"/>
      <c r="L874" s="181"/>
    </row>
    <row r="875" spans="1:12" ht="15" customHeight="1" x14ac:dyDescent="0.35">
      <c r="A875" s="181"/>
      <c r="B875" s="195"/>
      <c r="C875" s="181"/>
      <c r="D875" s="181"/>
      <c r="E875" s="181"/>
      <c r="F875" s="181"/>
      <c r="G875" s="192"/>
      <c r="H875" s="181"/>
      <c r="I875" s="181"/>
      <c r="J875" s="181"/>
      <c r="K875" s="181"/>
      <c r="L875" s="181"/>
    </row>
    <row r="876" spans="1:12" ht="15" customHeight="1" x14ac:dyDescent="0.35">
      <c r="A876" s="181"/>
      <c r="B876" s="195"/>
      <c r="C876" s="181"/>
      <c r="D876" s="181"/>
      <c r="E876" s="181"/>
      <c r="F876" s="181"/>
      <c r="G876" s="192"/>
      <c r="H876" s="181"/>
      <c r="I876" s="181"/>
      <c r="J876" s="181"/>
      <c r="K876" s="181"/>
      <c r="L876" s="181"/>
    </row>
    <row r="877" spans="1:12" ht="15" customHeight="1" x14ac:dyDescent="0.35">
      <c r="A877" s="181"/>
      <c r="B877" s="195"/>
      <c r="C877" s="181"/>
      <c r="D877" s="181"/>
      <c r="E877" s="181"/>
      <c r="F877" s="181"/>
      <c r="G877" s="192"/>
      <c r="H877" s="181"/>
      <c r="I877" s="181"/>
      <c r="J877" s="181"/>
      <c r="K877" s="181"/>
      <c r="L877" s="181"/>
    </row>
    <row r="878" spans="1:12" ht="15" customHeight="1" x14ac:dyDescent="0.35">
      <c r="A878" s="181"/>
      <c r="B878" s="195"/>
      <c r="C878" s="181"/>
      <c r="D878" s="181"/>
      <c r="E878" s="181"/>
      <c r="F878" s="181"/>
      <c r="G878" s="192"/>
      <c r="H878" s="181"/>
      <c r="I878" s="181"/>
      <c r="J878" s="181"/>
      <c r="K878" s="181"/>
      <c r="L878" s="181"/>
    </row>
    <row r="879" spans="1:12" ht="15" customHeight="1" x14ac:dyDescent="0.35">
      <c r="A879" s="181"/>
      <c r="B879" s="195"/>
      <c r="C879" s="181"/>
      <c r="D879" s="181"/>
      <c r="E879" s="181"/>
      <c r="F879" s="181"/>
      <c r="G879" s="192"/>
      <c r="H879" s="181"/>
      <c r="I879" s="181"/>
      <c r="J879" s="181"/>
      <c r="K879" s="181"/>
      <c r="L879" s="181"/>
    </row>
    <row r="880" spans="1:12" ht="15" customHeight="1" x14ac:dyDescent="0.35">
      <c r="A880" s="181"/>
      <c r="B880" s="195"/>
      <c r="C880" s="181"/>
      <c r="D880" s="181"/>
      <c r="E880" s="181"/>
      <c r="F880" s="181"/>
      <c r="G880" s="192"/>
      <c r="H880" s="181"/>
      <c r="I880" s="181"/>
      <c r="J880" s="181"/>
      <c r="K880" s="181"/>
      <c r="L880" s="181"/>
    </row>
    <row r="881" spans="1:12" ht="15" customHeight="1" x14ac:dyDescent="0.35">
      <c r="A881" s="181"/>
      <c r="B881" s="195"/>
      <c r="C881" s="181"/>
      <c r="D881" s="181"/>
      <c r="E881" s="181"/>
      <c r="F881" s="181"/>
      <c r="G881" s="192"/>
      <c r="H881" s="181"/>
      <c r="I881" s="181"/>
      <c r="J881" s="181"/>
      <c r="K881" s="181"/>
      <c r="L881" s="181"/>
    </row>
    <row r="882" spans="1:12" ht="15" customHeight="1" x14ac:dyDescent="0.35">
      <c r="A882" s="181"/>
      <c r="B882" s="195"/>
      <c r="C882" s="181"/>
      <c r="D882" s="181"/>
      <c r="E882" s="181"/>
      <c r="F882" s="181"/>
      <c r="G882" s="192"/>
      <c r="H882" s="181"/>
      <c r="I882" s="181"/>
      <c r="J882" s="181"/>
      <c r="K882" s="181"/>
      <c r="L882" s="181"/>
    </row>
    <row r="883" spans="1:12" ht="15" customHeight="1" x14ac:dyDescent="0.35">
      <c r="A883" s="181"/>
      <c r="B883" s="195"/>
      <c r="C883" s="181"/>
      <c r="D883" s="181"/>
      <c r="E883" s="181"/>
      <c r="F883" s="181"/>
      <c r="G883" s="192"/>
      <c r="H883" s="181"/>
      <c r="I883" s="181"/>
      <c r="J883" s="181"/>
      <c r="K883" s="181"/>
      <c r="L883" s="181"/>
    </row>
    <row r="884" spans="1:12" ht="15" customHeight="1" x14ac:dyDescent="0.35">
      <c r="A884" s="181"/>
      <c r="B884" s="195"/>
      <c r="C884" s="181"/>
      <c r="D884" s="181"/>
      <c r="E884" s="181"/>
      <c r="F884" s="181"/>
      <c r="G884" s="192"/>
      <c r="H884" s="181"/>
      <c r="I884" s="181"/>
      <c r="J884" s="181"/>
      <c r="K884" s="181"/>
      <c r="L884" s="181"/>
    </row>
    <row r="885" spans="1:12" ht="15" customHeight="1" x14ac:dyDescent="0.35">
      <c r="A885" s="181"/>
      <c r="B885" s="195"/>
      <c r="C885" s="181"/>
      <c r="D885" s="181"/>
      <c r="E885" s="181"/>
      <c r="F885" s="181"/>
      <c r="G885" s="192"/>
      <c r="H885" s="181"/>
      <c r="I885" s="181"/>
      <c r="J885" s="181"/>
      <c r="K885" s="181"/>
      <c r="L885" s="181"/>
    </row>
    <row r="886" spans="1:12" ht="15" customHeight="1" x14ac:dyDescent="0.35">
      <c r="A886" s="181"/>
      <c r="B886" s="195"/>
      <c r="C886" s="181"/>
      <c r="D886" s="181"/>
      <c r="E886" s="181"/>
      <c r="F886" s="181"/>
      <c r="G886" s="192"/>
      <c r="H886" s="181"/>
      <c r="I886" s="181"/>
      <c r="J886" s="181"/>
      <c r="K886" s="181"/>
      <c r="L886" s="181"/>
    </row>
    <row r="887" spans="1:12" ht="15" customHeight="1" x14ac:dyDescent="0.35">
      <c r="A887" s="181"/>
      <c r="B887" s="195"/>
      <c r="C887" s="181"/>
      <c r="D887" s="181"/>
      <c r="E887" s="181"/>
      <c r="F887" s="181"/>
      <c r="G887" s="192"/>
      <c r="H887" s="181"/>
      <c r="I887" s="181"/>
      <c r="J887" s="181"/>
      <c r="K887" s="181"/>
      <c r="L887" s="181"/>
    </row>
    <row r="888" spans="1:12" ht="15" customHeight="1" x14ac:dyDescent="0.35">
      <c r="A888" s="181"/>
      <c r="B888" s="195"/>
      <c r="C888" s="181"/>
      <c r="D888" s="181"/>
      <c r="E888" s="181"/>
      <c r="F888" s="181"/>
      <c r="G888" s="192"/>
      <c r="H888" s="181"/>
      <c r="I888" s="181"/>
      <c r="J888" s="181"/>
      <c r="K888" s="181"/>
      <c r="L888" s="181"/>
    </row>
    <row r="889" spans="1:12" ht="15" customHeight="1" x14ac:dyDescent="0.35">
      <c r="A889" s="181"/>
      <c r="B889" s="195"/>
      <c r="C889" s="181"/>
      <c r="D889" s="181"/>
      <c r="E889" s="181"/>
      <c r="F889" s="181"/>
      <c r="G889" s="192"/>
      <c r="H889" s="181"/>
      <c r="I889" s="181"/>
      <c r="J889" s="181"/>
      <c r="K889" s="181"/>
      <c r="L889" s="181"/>
    </row>
    <row r="890" spans="1:12" ht="15" customHeight="1" x14ac:dyDescent="0.35">
      <c r="A890" s="181"/>
      <c r="B890" s="195"/>
      <c r="C890" s="181"/>
      <c r="D890" s="181"/>
      <c r="E890" s="181"/>
      <c r="F890" s="181"/>
      <c r="G890" s="192"/>
      <c r="H890" s="181"/>
      <c r="I890" s="181"/>
      <c r="J890" s="181"/>
      <c r="K890" s="181"/>
      <c r="L890" s="181"/>
    </row>
    <row r="891" spans="1:12" ht="15" customHeight="1" x14ac:dyDescent="0.35">
      <c r="A891" s="181"/>
      <c r="B891" s="195"/>
      <c r="C891" s="181"/>
      <c r="D891" s="181"/>
      <c r="E891" s="181"/>
      <c r="F891" s="181"/>
      <c r="G891" s="192"/>
      <c r="H891" s="181"/>
      <c r="I891" s="181"/>
      <c r="J891" s="181"/>
      <c r="K891" s="181"/>
      <c r="L891" s="181"/>
    </row>
    <row r="892" spans="1:12" ht="15" customHeight="1" x14ac:dyDescent="0.35">
      <c r="A892" s="181"/>
      <c r="B892" s="195"/>
      <c r="C892" s="181"/>
      <c r="D892" s="181"/>
      <c r="E892" s="181"/>
      <c r="F892" s="181"/>
      <c r="G892" s="192"/>
      <c r="H892" s="181"/>
      <c r="I892" s="181"/>
      <c r="J892" s="181"/>
      <c r="K892" s="181"/>
      <c r="L892" s="181"/>
    </row>
    <row r="893" spans="1:12" ht="15" customHeight="1" x14ac:dyDescent="0.35">
      <c r="A893" s="181"/>
      <c r="B893" s="195"/>
      <c r="C893" s="181"/>
      <c r="D893" s="181"/>
      <c r="E893" s="181"/>
      <c r="F893" s="181"/>
      <c r="G893" s="192"/>
      <c r="H893" s="181"/>
      <c r="I893" s="181"/>
      <c r="J893" s="181"/>
      <c r="K893" s="181"/>
      <c r="L893" s="181"/>
    </row>
    <row r="894" spans="1:12" ht="15" customHeight="1" x14ac:dyDescent="0.35">
      <c r="A894" s="181"/>
      <c r="B894" s="195"/>
      <c r="C894" s="181"/>
      <c r="D894" s="181"/>
      <c r="E894" s="181"/>
      <c r="F894" s="181"/>
      <c r="G894" s="192"/>
      <c r="H894" s="181"/>
      <c r="I894" s="181"/>
      <c r="J894" s="181"/>
      <c r="K894" s="181"/>
      <c r="L894" s="181"/>
    </row>
    <row r="895" spans="1:12" ht="15" customHeight="1" x14ac:dyDescent="0.35">
      <c r="A895" s="181"/>
      <c r="B895" s="195"/>
      <c r="C895" s="181"/>
      <c r="D895" s="181"/>
      <c r="E895" s="181"/>
      <c r="F895" s="181"/>
      <c r="G895" s="192"/>
      <c r="H895" s="181"/>
      <c r="I895" s="181"/>
      <c r="J895" s="181"/>
      <c r="K895" s="181"/>
      <c r="L895" s="181"/>
    </row>
    <row r="896" spans="1:12" ht="15" customHeight="1" x14ac:dyDescent="0.35">
      <c r="A896" s="181"/>
      <c r="B896" s="195"/>
      <c r="C896" s="181"/>
      <c r="D896" s="181"/>
      <c r="E896" s="181"/>
      <c r="F896" s="181"/>
      <c r="G896" s="192"/>
      <c r="H896" s="181"/>
      <c r="I896" s="181"/>
      <c r="J896" s="181"/>
      <c r="K896" s="181"/>
      <c r="L896" s="181"/>
    </row>
    <row r="897" spans="1:12" ht="15" customHeight="1" x14ac:dyDescent="0.35">
      <c r="A897" s="181"/>
      <c r="B897" s="195"/>
      <c r="C897" s="181"/>
      <c r="D897" s="181"/>
      <c r="E897" s="181"/>
      <c r="F897" s="181"/>
      <c r="G897" s="192"/>
      <c r="H897" s="181"/>
      <c r="I897" s="181"/>
      <c r="J897" s="181"/>
      <c r="K897" s="181"/>
      <c r="L897" s="181"/>
    </row>
    <row r="898" spans="1:12" ht="15" customHeight="1" x14ac:dyDescent="0.35">
      <c r="A898" s="181"/>
      <c r="B898" s="195"/>
      <c r="C898" s="181"/>
      <c r="D898" s="181"/>
      <c r="E898" s="181"/>
      <c r="F898" s="181"/>
      <c r="G898" s="192"/>
      <c r="H898" s="181"/>
      <c r="I898" s="181"/>
      <c r="J898" s="181"/>
      <c r="K898" s="181"/>
      <c r="L898" s="181"/>
    </row>
    <row r="899" spans="1:12" ht="15" customHeight="1" x14ac:dyDescent="0.35">
      <c r="A899" s="181"/>
      <c r="B899" s="195"/>
      <c r="C899" s="181"/>
      <c r="D899" s="181"/>
      <c r="E899" s="181"/>
      <c r="F899" s="181"/>
      <c r="G899" s="192"/>
      <c r="H899" s="181"/>
      <c r="I899" s="181"/>
      <c r="J899" s="181"/>
      <c r="K899" s="181"/>
      <c r="L899" s="181"/>
    </row>
    <row r="900" spans="1:12" ht="15" customHeight="1" x14ac:dyDescent="0.35">
      <c r="A900" s="181"/>
      <c r="B900" s="195"/>
      <c r="C900" s="181"/>
      <c r="D900" s="181"/>
      <c r="E900" s="181"/>
      <c r="F900" s="181"/>
      <c r="G900" s="192"/>
      <c r="H900" s="181"/>
      <c r="I900" s="181"/>
      <c r="J900" s="181"/>
      <c r="K900" s="181"/>
      <c r="L900" s="181"/>
    </row>
    <row r="901" spans="1:12" ht="15" customHeight="1" x14ac:dyDescent="0.35">
      <c r="A901" s="181"/>
      <c r="B901" s="195"/>
      <c r="C901" s="181"/>
      <c r="D901" s="181"/>
      <c r="E901" s="181"/>
      <c r="F901" s="181"/>
      <c r="G901" s="192"/>
      <c r="H901" s="181"/>
      <c r="I901" s="181"/>
      <c r="J901" s="181"/>
      <c r="K901" s="181"/>
      <c r="L901" s="181"/>
    </row>
    <row r="902" spans="1:12" ht="15" customHeight="1" x14ac:dyDescent="0.35">
      <c r="A902" s="181"/>
      <c r="B902" s="195"/>
      <c r="C902" s="181"/>
      <c r="D902" s="181"/>
      <c r="E902" s="181"/>
      <c r="F902" s="181"/>
      <c r="G902" s="192"/>
      <c r="H902" s="181"/>
      <c r="I902" s="181"/>
      <c r="J902" s="181"/>
      <c r="K902" s="181"/>
      <c r="L902" s="181"/>
    </row>
    <row r="903" spans="1:12" ht="15" customHeight="1" x14ac:dyDescent="0.35">
      <c r="A903" s="181"/>
      <c r="B903" s="195"/>
      <c r="C903" s="181"/>
      <c r="D903" s="181"/>
      <c r="E903" s="181"/>
      <c r="F903" s="181"/>
      <c r="G903" s="192"/>
      <c r="H903" s="181"/>
      <c r="I903" s="181"/>
      <c r="J903" s="181"/>
      <c r="K903" s="181"/>
      <c r="L903" s="181"/>
    </row>
    <row r="904" spans="1:12" ht="15" customHeight="1" x14ac:dyDescent="0.35">
      <c r="A904" s="181"/>
      <c r="B904" s="195"/>
      <c r="C904" s="181"/>
      <c r="D904" s="181"/>
      <c r="E904" s="181"/>
      <c r="F904" s="181"/>
      <c r="G904" s="192"/>
      <c r="H904" s="181"/>
      <c r="I904" s="181"/>
      <c r="J904" s="181"/>
      <c r="K904" s="181"/>
      <c r="L904" s="181"/>
    </row>
    <row r="905" spans="1:12" ht="15" customHeight="1" x14ac:dyDescent="0.35">
      <c r="A905" s="181"/>
      <c r="B905" s="195"/>
      <c r="C905" s="181"/>
      <c r="D905" s="181"/>
      <c r="E905" s="181"/>
      <c r="F905" s="181"/>
      <c r="G905" s="192"/>
      <c r="H905" s="181"/>
      <c r="I905" s="181"/>
      <c r="J905" s="181"/>
      <c r="K905" s="181"/>
      <c r="L905" s="181"/>
    </row>
    <row r="906" spans="1:12" ht="15" customHeight="1" x14ac:dyDescent="0.35">
      <c r="A906" s="181"/>
      <c r="B906" s="195"/>
      <c r="C906" s="181"/>
      <c r="D906" s="181"/>
      <c r="E906" s="181"/>
      <c r="F906" s="181"/>
      <c r="G906" s="192"/>
      <c r="H906" s="181"/>
      <c r="I906" s="181"/>
      <c r="J906" s="181"/>
      <c r="K906" s="181"/>
      <c r="L906" s="181"/>
    </row>
    <row r="907" spans="1:12" ht="15" customHeight="1" x14ac:dyDescent="0.35">
      <c r="A907" s="181"/>
      <c r="B907" s="195"/>
      <c r="C907" s="181"/>
      <c r="D907" s="181"/>
      <c r="E907" s="181"/>
      <c r="F907" s="181"/>
      <c r="G907" s="192"/>
      <c r="H907" s="181"/>
      <c r="I907" s="181"/>
      <c r="J907" s="181"/>
      <c r="K907" s="181"/>
      <c r="L907" s="181"/>
    </row>
    <row r="908" spans="1:12" ht="15" customHeight="1" x14ac:dyDescent="0.35">
      <c r="A908" s="181"/>
      <c r="B908" s="195"/>
      <c r="C908" s="181"/>
      <c r="D908" s="181"/>
      <c r="E908" s="181"/>
      <c r="F908" s="181"/>
      <c r="G908" s="192"/>
      <c r="H908" s="181"/>
      <c r="I908" s="181"/>
      <c r="J908" s="181"/>
      <c r="K908" s="181"/>
      <c r="L908" s="181"/>
    </row>
    <row r="909" spans="1:12" ht="15" customHeight="1" x14ac:dyDescent="0.35">
      <c r="A909" s="181"/>
      <c r="B909" s="195"/>
      <c r="C909" s="181"/>
      <c r="D909" s="181"/>
      <c r="E909" s="181"/>
      <c r="F909" s="181"/>
      <c r="G909" s="192"/>
      <c r="H909" s="181"/>
      <c r="I909" s="181"/>
      <c r="J909" s="181"/>
      <c r="K909" s="181"/>
      <c r="L909" s="181"/>
    </row>
    <row r="910" spans="1:12" ht="15" customHeight="1" x14ac:dyDescent="0.35">
      <c r="A910" s="181"/>
      <c r="B910" s="195"/>
      <c r="C910" s="181"/>
      <c r="D910" s="181"/>
      <c r="E910" s="181"/>
      <c r="F910" s="181"/>
      <c r="G910" s="192"/>
      <c r="H910" s="181"/>
      <c r="I910" s="181"/>
      <c r="J910" s="181"/>
      <c r="K910" s="181"/>
      <c r="L910" s="181"/>
    </row>
    <row r="911" spans="1:12" ht="15" customHeight="1" x14ac:dyDescent="0.35">
      <c r="A911" s="181"/>
      <c r="B911" s="195"/>
      <c r="C911" s="181"/>
      <c r="D911" s="181"/>
      <c r="E911" s="181"/>
      <c r="F911" s="181"/>
      <c r="G911" s="192"/>
      <c r="H911" s="181"/>
      <c r="I911" s="181"/>
      <c r="J911" s="181"/>
      <c r="K911" s="181"/>
      <c r="L911" s="181"/>
    </row>
    <row r="912" spans="1:12" ht="15" customHeight="1" x14ac:dyDescent="0.35">
      <c r="A912" s="181"/>
      <c r="B912" s="195"/>
      <c r="C912" s="181"/>
      <c r="D912" s="181"/>
      <c r="E912" s="181"/>
      <c r="F912" s="181"/>
      <c r="G912" s="192"/>
      <c r="H912" s="181"/>
      <c r="I912" s="181"/>
      <c r="J912" s="181"/>
      <c r="K912" s="181"/>
      <c r="L912" s="181"/>
    </row>
    <row r="913" spans="1:12" ht="15" customHeight="1" x14ac:dyDescent="0.35">
      <c r="A913" s="181"/>
      <c r="B913" s="195"/>
      <c r="C913" s="181"/>
      <c r="D913" s="181"/>
      <c r="E913" s="181"/>
      <c r="F913" s="181"/>
      <c r="G913" s="192"/>
      <c r="H913" s="181"/>
      <c r="I913" s="181"/>
      <c r="J913" s="181"/>
      <c r="K913" s="181"/>
      <c r="L913" s="181"/>
    </row>
    <row r="914" spans="1:12" ht="15" customHeight="1" x14ac:dyDescent="0.35">
      <c r="A914" s="181"/>
      <c r="B914" s="195"/>
      <c r="C914" s="181"/>
      <c r="D914" s="181"/>
      <c r="E914" s="181"/>
      <c r="F914" s="181"/>
      <c r="G914" s="192"/>
      <c r="H914" s="181"/>
      <c r="I914" s="181"/>
      <c r="J914" s="181"/>
      <c r="K914" s="181"/>
      <c r="L914" s="181"/>
    </row>
    <row r="915" spans="1:12" ht="15" customHeight="1" x14ac:dyDescent="0.35">
      <c r="A915" s="181"/>
      <c r="B915" s="195"/>
      <c r="C915" s="181"/>
      <c r="D915" s="181"/>
      <c r="E915" s="181"/>
      <c r="F915" s="181"/>
      <c r="G915" s="192"/>
      <c r="H915" s="181"/>
      <c r="I915" s="181"/>
      <c r="J915" s="181"/>
      <c r="K915" s="181"/>
      <c r="L915" s="181"/>
    </row>
    <row r="916" spans="1:12" ht="15" customHeight="1" x14ac:dyDescent="0.35">
      <c r="A916" s="181"/>
      <c r="B916" s="195"/>
      <c r="C916" s="181"/>
      <c r="D916" s="181"/>
      <c r="E916" s="181"/>
      <c r="F916" s="181"/>
      <c r="G916" s="192"/>
      <c r="H916" s="181"/>
      <c r="I916" s="181"/>
      <c r="J916" s="181"/>
      <c r="K916" s="181"/>
      <c r="L916" s="181"/>
    </row>
    <row r="917" spans="1:12" ht="15" customHeight="1" x14ac:dyDescent="0.35">
      <c r="A917" s="181"/>
      <c r="B917" s="195"/>
      <c r="C917" s="181"/>
      <c r="D917" s="181"/>
      <c r="E917" s="181"/>
      <c r="F917" s="181"/>
      <c r="G917" s="192"/>
      <c r="H917" s="181"/>
      <c r="I917" s="181"/>
      <c r="J917" s="181"/>
      <c r="K917" s="181"/>
      <c r="L917" s="181"/>
    </row>
    <row r="918" spans="1:12" ht="15" customHeight="1" x14ac:dyDescent="0.35">
      <c r="A918" s="181"/>
      <c r="B918" s="195"/>
      <c r="C918" s="181"/>
      <c r="D918" s="181"/>
      <c r="E918" s="181"/>
      <c r="F918" s="181"/>
      <c r="G918" s="192"/>
      <c r="H918" s="181"/>
      <c r="I918" s="181"/>
      <c r="J918" s="181"/>
      <c r="K918" s="181"/>
      <c r="L918" s="181"/>
    </row>
    <row r="919" spans="1:12" ht="15" customHeight="1" x14ac:dyDescent="0.35">
      <c r="A919" s="181"/>
      <c r="B919" s="195"/>
      <c r="C919" s="181"/>
      <c r="D919" s="181"/>
      <c r="E919" s="181"/>
      <c r="F919" s="181"/>
      <c r="G919" s="192"/>
      <c r="H919" s="181"/>
      <c r="I919" s="181"/>
      <c r="J919" s="181"/>
      <c r="K919" s="181"/>
      <c r="L919" s="181"/>
    </row>
    <row r="920" spans="1:12" ht="15" customHeight="1" x14ac:dyDescent="0.35">
      <c r="A920" s="181"/>
      <c r="B920" s="195"/>
      <c r="C920" s="181"/>
      <c r="D920" s="181"/>
      <c r="E920" s="181"/>
      <c r="F920" s="181"/>
      <c r="G920" s="192"/>
      <c r="H920" s="181"/>
      <c r="I920" s="181"/>
      <c r="J920" s="181"/>
      <c r="K920" s="181"/>
      <c r="L920" s="181"/>
    </row>
    <row r="921" spans="1:12" ht="15" customHeight="1" x14ac:dyDescent="0.35">
      <c r="A921" s="181"/>
      <c r="B921" s="195"/>
      <c r="C921" s="181"/>
      <c r="D921" s="181"/>
      <c r="E921" s="181"/>
      <c r="F921" s="181"/>
      <c r="G921" s="192"/>
      <c r="H921" s="181"/>
      <c r="I921" s="181"/>
      <c r="J921" s="181"/>
      <c r="K921" s="181"/>
      <c r="L921" s="181"/>
    </row>
    <row r="922" spans="1:12" ht="15" customHeight="1" x14ac:dyDescent="0.35">
      <c r="A922" s="181"/>
      <c r="B922" s="195"/>
      <c r="C922" s="181"/>
      <c r="D922" s="181"/>
      <c r="E922" s="181"/>
      <c r="F922" s="181"/>
      <c r="G922" s="192"/>
      <c r="H922" s="181"/>
      <c r="I922" s="181"/>
      <c r="J922" s="181"/>
      <c r="K922" s="181"/>
      <c r="L922" s="181"/>
    </row>
    <row r="923" spans="1:12" ht="15" customHeight="1" x14ac:dyDescent="0.35">
      <c r="A923" s="181"/>
      <c r="B923" s="195"/>
      <c r="C923" s="181"/>
      <c r="D923" s="181"/>
      <c r="E923" s="181"/>
      <c r="F923" s="181"/>
      <c r="G923" s="192"/>
      <c r="H923" s="181"/>
      <c r="I923" s="181"/>
      <c r="J923" s="181"/>
      <c r="K923" s="181"/>
      <c r="L923" s="181"/>
    </row>
    <row r="924" spans="1:12" ht="15" customHeight="1" x14ac:dyDescent="0.35">
      <c r="A924" s="181"/>
      <c r="B924" s="195"/>
      <c r="C924" s="181"/>
      <c r="D924" s="181"/>
      <c r="E924" s="181"/>
      <c r="F924" s="181"/>
      <c r="G924" s="192"/>
      <c r="H924" s="181"/>
      <c r="I924" s="181"/>
      <c r="J924" s="181"/>
      <c r="K924" s="181"/>
      <c r="L924" s="181"/>
    </row>
    <row r="925" spans="1:12" ht="15" customHeight="1" x14ac:dyDescent="0.35">
      <c r="A925" s="181"/>
      <c r="B925" s="195"/>
      <c r="C925" s="181"/>
      <c r="D925" s="181"/>
      <c r="E925" s="181"/>
      <c r="F925" s="181"/>
      <c r="G925" s="192"/>
      <c r="H925" s="181"/>
      <c r="I925" s="181"/>
      <c r="J925" s="181"/>
      <c r="K925" s="181"/>
      <c r="L925" s="181"/>
    </row>
    <row r="926" spans="1:12" ht="15" customHeight="1" x14ac:dyDescent="0.35">
      <c r="A926" s="181"/>
      <c r="B926" s="195"/>
      <c r="C926" s="181"/>
      <c r="D926" s="181"/>
      <c r="E926" s="181"/>
      <c r="F926" s="181"/>
      <c r="G926" s="192"/>
      <c r="H926" s="181"/>
      <c r="I926" s="181"/>
      <c r="J926" s="181"/>
      <c r="K926" s="181"/>
      <c r="L926" s="181"/>
    </row>
    <row r="927" spans="1:12" ht="15" customHeight="1" x14ac:dyDescent="0.35">
      <c r="A927" s="181"/>
      <c r="B927" s="195"/>
      <c r="C927" s="181"/>
      <c r="D927" s="181"/>
      <c r="E927" s="181"/>
      <c r="F927" s="181"/>
      <c r="G927" s="192"/>
      <c r="H927" s="181"/>
      <c r="I927" s="181"/>
      <c r="J927" s="181"/>
      <c r="K927" s="181"/>
      <c r="L927" s="181"/>
    </row>
    <row r="928" spans="1:12" ht="15" customHeight="1" x14ac:dyDescent="0.35">
      <c r="A928" s="181"/>
      <c r="B928" s="195"/>
      <c r="C928" s="181"/>
      <c r="D928" s="181"/>
      <c r="E928" s="181"/>
      <c r="F928" s="181"/>
      <c r="G928" s="192"/>
      <c r="H928" s="181"/>
      <c r="I928" s="181"/>
      <c r="J928" s="181"/>
      <c r="K928" s="181"/>
      <c r="L928" s="181"/>
    </row>
    <row r="929" spans="1:12" ht="15" customHeight="1" x14ac:dyDescent="0.35">
      <c r="A929" s="181"/>
      <c r="B929" s="195"/>
      <c r="C929" s="181"/>
      <c r="D929" s="181"/>
      <c r="E929" s="181"/>
      <c r="F929" s="181"/>
      <c r="G929" s="192"/>
      <c r="H929" s="181"/>
      <c r="I929" s="181"/>
      <c r="J929" s="181"/>
      <c r="K929" s="181"/>
      <c r="L929" s="181"/>
    </row>
    <row r="930" spans="1:12" ht="15" customHeight="1" x14ac:dyDescent="0.35">
      <c r="A930" s="181"/>
      <c r="B930" s="195"/>
      <c r="C930" s="181"/>
      <c r="D930" s="181"/>
      <c r="E930" s="181"/>
      <c r="F930" s="181"/>
      <c r="G930" s="192"/>
      <c r="H930" s="181"/>
      <c r="I930" s="181"/>
      <c r="J930" s="181"/>
      <c r="K930" s="181"/>
      <c r="L930" s="181"/>
    </row>
    <row r="931" spans="1:12" ht="15" customHeight="1" x14ac:dyDescent="0.35">
      <c r="A931" s="181"/>
      <c r="B931" s="195"/>
      <c r="C931" s="181"/>
      <c r="D931" s="181"/>
      <c r="E931" s="181"/>
      <c r="F931" s="181"/>
      <c r="G931" s="192"/>
      <c r="H931" s="181"/>
      <c r="I931" s="181"/>
      <c r="J931" s="181"/>
      <c r="K931" s="181"/>
      <c r="L931" s="181"/>
    </row>
    <row r="932" spans="1:12" ht="15" customHeight="1" x14ac:dyDescent="0.35">
      <c r="A932" s="181"/>
      <c r="B932" s="195"/>
      <c r="C932" s="181"/>
      <c r="D932" s="181"/>
      <c r="E932" s="181"/>
      <c r="F932" s="181"/>
      <c r="G932" s="192"/>
      <c r="H932" s="181"/>
      <c r="I932" s="181"/>
      <c r="J932" s="181"/>
      <c r="K932" s="181"/>
      <c r="L932" s="181"/>
    </row>
    <row r="933" spans="1:12" ht="15" customHeight="1" x14ac:dyDescent="0.35">
      <c r="A933" s="181"/>
      <c r="B933" s="195"/>
      <c r="C933" s="181"/>
      <c r="D933" s="181"/>
      <c r="E933" s="181"/>
      <c r="F933" s="181"/>
      <c r="G933" s="192"/>
      <c r="H933" s="181"/>
      <c r="I933" s="181"/>
      <c r="J933" s="181"/>
      <c r="K933" s="181"/>
      <c r="L933" s="181"/>
    </row>
    <row r="934" spans="1:12" ht="15" customHeight="1" x14ac:dyDescent="0.35">
      <c r="A934" s="181"/>
      <c r="B934" s="195"/>
      <c r="C934" s="181"/>
      <c r="D934" s="181"/>
      <c r="E934" s="181"/>
      <c r="F934" s="181"/>
      <c r="G934" s="192"/>
      <c r="H934" s="181"/>
      <c r="I934" s="181"/>
      <c r="J934" s="181"/>
      <c r="K934" s="181"/>
      <c r="L934" s="181"/>
    </row>
    <row r="935" spans="1:12" ht="15" customHeight="1" x14ac:dyDescent="0.35">
      <c r="A935" s="181"/>
      <c r="B935" s="195"/>
      <c r="C935" s="181"/>
      <c r="D935" s="181"/>
      <c r="E935" s="181"/>
      <c r="F935" s="181"/>
      <c r="G935" s="192"/>
      <c r="H935" s="181"/>
      <c r="I935" s="181"/>
      <c r="J935" s="181"/>
      <c r="K935" s="181"/>
      <c r="L935" s="181"/>
    </row>
    <row r="936" spans="1:12" ht="15" customHeight="1" x14ac:dyDescent="0.35">
      <c r="A936" s="181"/>
      <c r="B936" s="195"/>
      <c r="C936" s="181"/>
      <c r="D936" s="181"/>
      <c r="E936" s="181"/>
      <c r="F936" s="181"/>
      <c r="G936" s="192"/>
      <c r="H936" s="181"/>
      <c r="I936" s="181"/>
      <c r="J936" s="181"/>
      <c r="K936" s="181"/>
      <c r="L936" s="181"/>
    </row>
    <row r="937" spans="1:12" ht="15" customHeight="1" x14ac:dyDescent="0.35">
      <c r="A937" s="181"/>
      <c r="B937" s="195"/>
      <c r="C937" s="181"/>
      <c r="D937" s="181"/>
      <c r="E937" s="181"/>
      <c r="F937" s="181"/>
      <c r="G937" s="192"/>
      <c r="H937" s="181"/>
      <c r="I937" s="181"/>
      <c r="J937" s="181"/>
      <c r="K937" s="181"/>
      <c r="L937" s="181"/>
    </row>
    <row r="938" spans="1:12" ht="15" customHeight="1" x14ac:dyDescent="0.35">
      <c r="A938" s="181"/>
      <c r="B938" s="195"/>
      <c r="C938" s="181"/>
      <c r="D938" s="181"/>
      <c r="E938" s="181"/>
      <c r="F938" s="181"/>
      <c r="G938" s="192"/>
      <c r="H938" s="181"/>
      <c r="I938" s="181"/>
      <c r="J938" s="181"/>
      <c r="K938" s="181"/>
      <c r="L938" s="181"/>
    </row>
    <row r="939" spans="1:12" ht="15" customHeight="1" x14ac:dyDescent="0.35">
      <c r="A939" s="181"/>
      <c r="B939" s="195"/>
      <c r="C939" s="181"/>
      <c r="D939" s="181"/>
      <c r="E939" s="181"/>
      <c r="F939" s="181"/>
      <c r="G939" s="192"/>
      <c r="H939" s="181"/>
      <c r="I939" s="181"/>
      <c r="J939" s="181"/>
      <c r="K939" s="181"/>
      <c r="L939" s="181"/>
    </row>
    <row r="940" spans="1:12" ht="15" customHeight="1" x14ac:dyDescent="0.35">
      <c r="A940" s="181"/>
      <c r="B940" s="195"/>
      <c r="C940" s="181"/>
      <c r="D940" s="181"/>
      <c r="E940" s="181"/>
      <c r="F940" s="181"/>
      <c r="G940" s="192"/>
      <c r="H940" s="181"/>
      <c r="I940" s="181"/>
      <c r="J940" s="181"/>
      <c r="K940" s="181"/>
      <c r="L940" s="181"/>
    </row>
    <row r="941" spans="1:12" ht="15" customHeight="1" x14ac:dyDescent="0.35">
      <c r="A941" s="181"/>
      <c r="B941" s="195"/>
      <c r="C941" s="181"/>
      <c r="D941" s="181"/>
      <c r="E941" s="181"/>
      <c r="F941" s="181"/>
      <c r="G941" s="192"/>
      <c r="H941" s="181"/>
      <c r="I941" s="181"/>
      <c r="J941" s="181"/>
      <c r="K941" s="181"/>
      <c r="L941" s="181"/>
    </row>
    <row r="942" spans="1:12" ht="15" customHeight="1" x14ac:dyDescent="0.35">
      <c r="A942" s="181"/>
      <c r="B942" s="195"/>
      <c r="C942" s="181"/>
      <c r="D942" s="181"/>
      <c r="E942" s="181"/>
      <c r="F942" s="181"/>
      <c r="G942" s="192"/>
      <c r="H942" s="181"/>
      <c r="I942" s="181"/>
      <c r="J942" s="181"/>
      <c r="K942" s="181"/>
      <c r="L942" s="181"/>
    </row>
    <row r="943" spans="1:12" ht="15" customHeight="1" x14ac:dyDescent="0.35">
      <c r="A943" s="181"/>
      <c r="B943" s="195"/>
      <c r="C943" s="181"/>
      <c r="D943" s="181"/>
      <c r="E943" s="181"/>
      <c r="F943" s="181"/>
      <c r="G943" s="192"/>
      <c r="H943" s="181"/>
      <c r="I943" s="181"/>
      <c r="J943" s="181"/>
      <c r="K943" s="181"/>
      <c r="L943" s="181"/>
    </row>
    <row r="944" spans="1:12" ht="15" customHeight="1" x14ac:dyDescent="0.35">
      <c r="A944" s="181"/>
      <c r="B944" s="195"/>
      <c r="C944" s="181"/>
      <c r="D944" s="181"/>
      <c r="E944" s="181"/>
      <c r="F944" s="181"/>
      <c r="G944" s="192"/>
      <c r="H944" s="181"/>
      <c r="I944" s="181"/>
      <c r="J944" s="181"/>
      <c r="K944" s="181"/>
      <c r="L944" s="181"/>
    </row>
    <row r="945" spans="1:12" ht="15" customHeight="1" x14ac:dyDescent="0.35">
      <c r="A945" s="181"/>
      <c r="B945" s="195"/>
      <c r="C945" s="181"/>
      <c r="D945" s="181"/>
      <c r="E945" s="181"/>
      <c r="F945" s="181"/>
      <c r="G945" s="192"/>
      <c r="H945" s="181"/>
      <c r="I945" s="181"/>
      <c r="J945" s="181"/>
      <c r="K945" s="181"/>
      <c r="L945" s="181"/>
    </row>
    <row r="946" spans="1:12" ht="15" customHeight="1" x14ac:dyDescent="0.35">
      <c r="A946" s="181"/>
      <c r="B946" s="195"/>
      <c r="C946" s="181"/>
      <c r="D946" s="181"/>
      <c r="E946" s="181"/>
      <c r="F946" s="181"/>
      <c r="G946" s="192"/>
      <c r="H946" s="181"/>
      <c r="I946" s="181"/>
      <c r="J946" s="181"/>
      <c r="K946" s="181"/>
      <c r="L946" s="181"/>
    </row>
    <row r="947" spans="1:12" ht="15" customHeight="1" x14ac:dyDescent="0.35">
      <c r="A947" s="181"/>
      <c r="B947" s="195"/>
      <c r="C947" s="181"/>
      <c r="D947" s="181"/>
      <c r="E947" s="181"/>
      <c r="F947" s="181"/>
      <c r="G947" s="192"/>
      <c r="H947" s="181"/>
      <c r="I947" s="181"/>
      <c r="J947" s="181"/>
      <c r="K947" s="181"/>
      <c r="L947" s="181"/>
    </row>
    <row r="948" spans="1:12" ht="15" customHeight="1" x14ac:dyDescent="0.35">
      <c r="A948" s="181"/>
      <c r="B948" s="195"/>
      <c r="C948" s="181"/>
      <c r="D948" s="181"/>
      <c r="E948" s="181"/>
      <c r="F948" s="181"/>
      <c r="G948" s="192"/>
      <c r="H948" s="181"/>
      <c r="I948" s="181"/>
      <c r="J948" s="181"/>
      <c r="K948" s="181"/>
      <c r="L948" s="181"/>
    </row>
    <row r="949" spans="1:12" ht="15" customHeight="1" x14ac:dyDescent="0.35">
      <c r="A949" s="181"/>
      <c r="B949" s="195"/>
      <c r="C949" s="181"/>
      <c r="D949" s="181"/>
      <c r="E949" s="181"/>
      <c r="F949" s="181"/>
      <c r="G949" s="192"/>
      <c r="H949" s="181"/>
      <c r="I949" s="181"/>
      <c r="J949" s="181"/>
      <c r="K949" s="181"/>
      <c r="L949" s="181"/>
    </row>
    <row r="950" spans="1:12" ht="15" customHeight="1" x14ac:dyDescent="0.35">
      <c r="A950" s="181"/>
      <c r="B950" s="195"/>
      <c r="C950" s="181"/>
      <c r="D950" s="181"/>
      <c r="E950" s="181"/>
      <c r="F950" s="181"/>
      <c r="G950" s="192"/>
      <c r="H950" s="181"/>
      <c r="I950" s="181"/>
      <c r="J950" s="181"/>
      <c r="K950" s="181"/>
      <c r="L950" s="181"/>
    </row>
    <row r="951" spans="1:12" ht="15" customHeight="1" x14ac:dyDescent="0.35">
      <c r="A951" s="181"/>
      <c r="B951" s="195"/>
      <c r="C951" s="181"/>
      <c r="D951" s="181"/>
      <c r="E951" s="181"/>
      <c r="F951" s="181"/>
      <c r="G951" s="192"/>
      <c r="H951" s="181"/>
      <c r="I951" s="181"/>
      <c r="J951" s="181"/>
      <c r="K951" s="181"/>
      <c r="L951" s="181"/>
    </row>
    <row r="952" spans="1:12" ht="15" customHeight="1" x14ac:dyDescent="0.35">
      <c r="A952" s="181"/>
      <c r="B952" s="195"/>
      <c r="C952" s="181"/>
      <c r="D952" s="181"/>
      <c r="E952" s="181"/>
      <c r="F952" s="181"/>
      <c r="G952" s="192"/>
      <c r="H952" s="181"/>
      <c r="I952" s="181"/>
      <c r="J952" s="181"/>
      <c r="K952" s="181"/>
      <c r="L952" s="181"/>
    </row>
    <row r="953" spans="1:12" ht="15" customHeight="1" x14ac:dyDescent="0.35">
      <c r="A953" s="181"/>
      <c r="B953" s="195"/>
      <c r="C953" s="181"/>
      <c r="D953" s="181"/>
      <c r="E953" s="181"/>
      <c r="F953" s="181"/>
      <c r="G953" s="192"/>
      <c r="H953" s="181"/>
      <c r="I953" s="181"/>
      <c r="J953" s="181"/>
      <c r="K953" s="181"/>
    </row>
    <row r="954" spans="1:12" ht="15" customHeight="1" x14ac:dyDescent="0.35">
      <c r="A954" s="181"/>
      <c r="B954" s="195"/>
      <c r="C954" s="181"/>
      <c r="D954" s="181"/>
      <c r="E954" s="181"/>
      <c r="F954" s="181"/>
      <c r="G954" s="192"/>
      <c r="H954" s="181"/>
      <c r="I954" s="181"/>
      <c r="J954" s="181"/>
      <c r="K954" s="181"/>
    </row>
    <row r="955" spans="1:12" ht="15" customHeight="1" x14ac:dyDescent="0.35">
      <c r="A955" s="181"/>
      <c r="B955" s="195"/>
      <c r="C955" s="181"/>
      <c r="D955" s="181"/>
      <c r="E955" s="181"/>
      <c r="F955" s="181"/>
      <c r="G955" s="192"/>
      <c r="H955" s="181"/>
      <c r="I955" s="181"/>
      <c r="J955" s="181"/>
      <c r="K955" s="181"/>
    </row>
    <row r="956" spans="1:12" ht="15" customHeight="1" x14ac:dyDescent="0.35">
      <c r="A956" s="181"/>
      <c r="B956" s="195"/>
      <c r="C956" s="181"/>
      <c r="D956" s="181"/>
      <c r="E956" s="181"/>
      <c r="F956" s="181"/>
      <c r="G956" s="192"/>
      <c r="H956" s="181"/>
      <c r="I956" s="181"/>
      <c r="J956" s="181"/>
      <c r="K956" s="181"/>
    </row>
    <row r="957" spans="1:12" ht="15" customHeight="1" x14ac:dyDescent="0.35">
      <c r="A957" s="181"/>
      <c r="B957" s="195"/>
      <c r="C957" s="181"/>
      <c r="D957" s="181"/>
      <c r="E957" s="181"/>
      <c r="F957" s="181"/>
      <c r="G957" s="192"/>
      <c r="H957" s="181"/>
      <c r="I957" s="181"/>
      <c r="J957" s="181"/>
      <c r="K957" s="181"/>
    </row>
    <row r="958" spans="1:12" ht="15" customHeight="1" x14ac:dyDescent="0.35">
      <c r="A958" s="181"/>
      <c r="B958" s="195"/>
      <c r="C958" s="181"/>
      <c r="D958" s="181"/>
      <c r="E958" s="181"/>
      <c r="F958" s="181"/>
      <c r="G958" s="192"/>
      <c r="H958" s="181"/>
      <c r="I958" s="181"/>
      <c r="J958" s="181"/>
      <c r="K958" s="181"/>
    </row>
    <row r="959" spans="1:12" ht="15" customHeight="1" x14ac:dyDescent="0.35">
      <c r="A959" s="181"/>
      <c r="B959" s="195"/>
      <c r="C959" s="181"/>
      <c r="D959" s="181"/>
      <c r="E959" s="181"/>
      <c r="F959" s="181"/>
      <c r="G959" s="192"/>
      <c r="H959" s="181"/>
      <c r="I959" s="181"/>
      <c r="J959" s="181"/>
      <c r="K959" s="181"/>
    </row>
    <row r="960" spans="1:12" ht="15" customHeight="1" x14ac:dyDescent="0.35">
      <c r="A960" s="181"/>
      <c r="B960" s="195"/>
      <c r="C960" s="181"/>
      <c r="D960" s="181"/>
      <c r="E960" s="181"/>
      <c r="F960" s="181"/>
      <c r="G960" s="192"/>
      <c r="H960" s="181"/>
      <c r="I960" s="181"/>
      <c r="J960" s="181"/>
      <c r="K960" s="181"/>
    </row>
    <row r="961" spans="1:11" ht="15" customHeight="1" x14ac:dyDescent="0.35">
      <c r="A961" s="181"/>
      <c r="B961" s="195"/>
      <c r="C961" s="181"/>
      <c r="D961" s="181"/>
      <c r="E961" s="181"/>
      <c r="F961" s="181"/>
      <c r="G961" s="192"/>
      <c r="H961" s="181"/>
      <c r="I961" s="181"/>
      <c r="J961" s="181"/>
      <c r="K961" s="181"/>
    </row>
    <row r="962" spans="1:11" ht="15" customHeight="1" x14ac:dyDescent="0.35">
      <c r="A962" s="181"/>
      <c r="B962" s="195"/>
      <c r="C962" s="181"/>
      <c r="D962" s="181"/>
      <c r="E962" s="181"/>
      <c r="F962" s="181"/>
      <c r="G962" s="192"/>
      <c r="H962" s="181"/>
      <c r="I962" s="181"/>
      <c r="J962" s="181"/>
      <c r="K962" s="181"/>
    </row>
    <row r="963" spans="1:11" ht="15" customHeight="1" x14ac:dyDescent="0.35">
      <c r="A963" s="181"/>
      <c r="B963" s="195"/>
      <c r="C963" s="181"/>
      <c r="D963" s="181"/>
      <c r="E963" s="181"/>
      <c r="F963" s="181"/>
      <c r="G963" s="192"/>
      <c r="H963" s="181"/>
      <c r="I963" s="181"/>
      <c r="J963" s="181"/>
      <c r="K963" s="181"/>
    </row>
    <row r="964" spans="1:11" ht="15" customHeight="1" x14ac:dyDescent="0.35">
      <c r="A964" s="181"/>
      <c r="B964" s="195"/>
      <c r="C964" s="181"/>
      <c r="D964" s="181"/>
      <c r="E964" s="181"/>
      <c r="F964" s="181"/>
      <c r="G964" s="192"/>
      <c r="H964" s="181"/>
      <c r="I964" s="181"/>
      <c r="J964" s="181"/>
      <c r="K964" s="181"/>
    </row>
    <row r="965" spans="1:11" ht="15" customHeight="1" x14ac:dyDescent="0.35">
      <c r="A965" s="181"/>
      <c r="B965" s="195"/>
      <c r="C965" s="181"/>
      <c r="D965" s="181"/>
      <c r="E965" s="181"/>
      <c r="F965" s="181"/>
      <c r="G965" s="192"/>
      <c r="H965" s="181"/>
      <c r="I965" s="181"/>
      <c r="J965" s="181"/>
      <c r="K965" s="181"/>
    </row>
    <row r="966" spans="1:11" ht="15" customHeight="1" x14ac:dyDescent="0.35">
      <c r="A966" s="181"/>
      <c r="B966" s="195"/>
      <c r="C966" s="181"/>
      <c r="D966" s="181"/>
      <c r="E966" s="181"/>
      <c r="F966" s="181"/>
      <c r="G966" s="192"/>
      <c r="H966" s="181"/>
      <c r="I966" s="181"/>
      <c r="J966" s="181"/>
      <c r="K966" s="181"/>
    </row>
    <row r="967" spans="1:11" ht="15" customHeight="1" x14ac:dyDescent="0.35">
      <c r="A967" s="181"/>
      <c r="B967" s="195"/>
      <c r="C967" s="181"/>
      <c r="D967" s="181"/>
      <c r="E967" s="181"/>
      <c r="F967" s="181"/>
      <c r="G967" s="192"/>
      <c r="H967" s="181"/>
      <c r="I967" s="181"/>
      <c r="J967" s="181"/>
      <c r="K967" s="181"/>
    </row>
    <row r="968" spans="1:11" ht="15" customHeight="1" x14ac:dyDescent="0.35">
      <c r="A968" s="181"/>
      <c r="B968" s="195"/>
      <c r="C968" s="181"/>
      <c r="D968" s="181"/>
      <c r="E968" s="181"/>
      <c r="F968" s="181"/>
      <c r="G968" s="192"/>
      <c r="H968" s="181"/>
      <c r="I968" s="181"/>
      <c r="J968" s="181"/>
      <c r="K968" s="181"/>
    </row>
    <row r="969" spans="1:11" ht="15" customHeight="1" x14ac:dyDescent="0.35">
      <c r="A969" s="181"/>
      <c r="B969" s="195"/>
      <c r="C969" s="181"/>
      <c r="D969" s="181"/>
      <c r="E969" s="181"/>
      <c r="F969" s="181"/>
      <c r="G969" s="192"/>
      <c r="H969" s="181"/>
      <c r="I969" s="181"/>
      <c r="J969" s="181"/>
      <c r="K969" s="181"/>
    </row>
    <row r="970" spans="1:11" ht="15" customHeight="1" x14ac:dyDescent="0.35">
      <c r="A970" s="181"/>
      <c r="B970" s="195"/>
      <c r="C970" s="181"/>
      <c r="D970" s="181"/>
      <c r="E970" s="181"/>
      <c r="F970" s="181"/>
      <c r="G970" s="192"/>
      <c r="H970" s="181"/>
      <c r="I970" s="181"/>
      <c r="J970" s="181"/>
      <c r="K970" s="181"/>
    </row>
    <row r="971" spans="1:11" ht="15" customHeight="1" x14ac:dyDescent="0.35">
      <c r="A971" s="181"/>
      <c r="B971" s="195"/>
      <c r="C971" s="181"/>
      <c r="D971" s="181"/>
      <c r="E971" s="181"/>
      <c r="F971" s="181"/>
      <c r="G971" s="192"/>
      <c r="H971" s="181"/>
      <c r="I971" s="181"/>
      <c r="J971" s="181"/>
    </row>
    <row r="972" spans="1:11" ht="15" customHeight="1" x14ac:dyDescent="0.35">
      <c r="A972" s="181"/>
      <c r="B972" s="195"/>
      <c r="C972" s="181"/>
      <c r="D972" s="181"/>
      <c r="E972" s="181"/>
      <c r="F972" s="181"/>
      <c r="G972" s="192"/>
      <c r="H972" s="181"/>
      <c r="I972" s="181"/>
      <c r="J972" s="181"/>
    </row>
    <row r="973" spans="1:11" ht="15" customHeight="1" x14ac:dyDescent="0.35">
      <c r="A973" s="181"/>
      <c r="B973" s="195"/>
      <c r="C973" s="181"/>
      <c r="D973" s="181"/>
      <c r="E973" s="181"/>
      <c r="F973" s="181"/>
      <c r="G973" s="192"/>
      <c r="H973" s="181"/>
      <c r="I973" s="181"/>
      <c r="J973" s="181"/>
    </row>
    <row r="974" spans="1:11" ht="15" customHeight="1" x14ac:dyDescent="0.35">
      <c r="A974" s="181"/>
      <c r="B974" s="195"/>
      <c r="C974" s="181"/>
      <c r="D974" s="181"/>
      <c r="E974" s="181"/>
      <c r="F974" s="181"/>
      <c r="G974" s="192"/>
      <c r="H974" s="181"/>
      <c r="I974" s="181"/>
      <c r="J974" s="181"/>
    </row>
    <row r="975" spans="1:11" ht="15" customHeight="1" x14ac:dyDescent="0.35">
      <c r="A975" s="181"/>
      <c r="B975" s="195"/>
      <c r="C975" s="181"/>
      <c r="D975" s="181"/>
      <c r="E975" s="181"/>
      <c r="F975" s="181"/>
      <c r="G975" s="192"/>
      <c r="H975" s="181"/>
      <c r="I975" s="181"/>
      <c r="J975" s="181"/>
    </row>
    <row r="976" spans="1:11" ht="15" customHeight="1" x14ac:dyDescent="0.35">
      <c r="A976" s="181"/>
      <c r="B976" s="195"/>
      <c r="C976" s="181"/>
      <c r="D976" s="181"/>
      <c r="E976" s="181"/>
      <c r="F976" s="181"/>
      <c r="G976" s="192"/>
      <c r="H976" s="181"/>
      <c r="I976" s="181"/>
      <c r="J976" s="181"/>
    </row>
    <row r="977" spans="1:10" ht="15" customHeight="1" x14ac:dyDescent="0.35">
      <c r="A977" s="181"/>
      <c r="B977" s="195"/>
      <c r="C977" s="181"/>
      <c r="D977" s="181"/>
      <c r="E977" s="181"/>
      <c r="F977" s="181"/>
      <c r="G977" s="192"/>
      <c r="H977" s="181"/>
      <c r="I977" s="181"/>
      <c r="J977" s="181"/>
    </row>
  </sheetData>
  <mergeCells count="1">
    <mergeCell ref="A1:L1"/>
  </mergeCells>
  <dataValidations count="1">
    <dataValidation type="list" allowBlank="1" showInputMessage="1" showErrorMessage="1" sqref="E3:E16" xr:uid="{86722D65-DBEA-413D-A118-4127F107693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95"/>
  <sheetViews>
    <sheetView zoomScaleNormal="100" workbookViewId="0">
      <selection activeCell="P7" sqref="P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353" t="s">
        <v>588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693</v>
      </c>
      <c r="B3" s="143" t="s">
        <v>694</v>
      </c>
      <c r="C3" s="136" t="s">
        <v>231</v>
      </c>
      <c r="D3" s="136" t="s">
        <v>506</v>
      </c>
      <c r="E3" s="138" t="s">
        <v>695</v>
      </c>
      <c r="F3" s="136" t="s">
        <v>519</v>
      </c>
      <c r="G3" s="136" t="s">
        <v>496</v>
      </c>
      <c r="H3" s="143" t="s">
        <v>696</v>
      </c>
      <c r="I3" s="301">
        <v>45476</v>
      </c>
      <c r="J3" s="302" t="s">
        <v>490</v>
      </c>
      <c r="K3" s="250">
        <v>45522</v>
      </c>
      <c r="L3" s="250">
        <v>46173</v>
      </c>
      <c r="M3" s="175">
        <v>858500</v>
      </c>
      <c r="N3" s="175">
        <v>48117</v>
      </c>
      <c r="O3" s="175">
        <f t="shared" ref="O3:O11" si="0">SUM(M3:N3)</f>
        <v>906617</v>
      </c>
      <c r="P3" s="136" t="s">
        <v>697</v>
      </c>
    </row>
    <row r="4" spans="1:26" s="138" customFormat="1" ht="28.5" customHeight="1" x14ac:dyDescent="0.35">
      <c r="A4" s="136" t="s">
        <v>735</v>
      </c>
      <c r="B4" s="143" t="s">
        <v>736</v>
      </c>
      <c r="C4" s="136" t="s">
        <v>166</v>
      </c>
      <c r="D4" s="136" t="s">
        <v>167</v>
      </c>
      <c r="E4" s="136" t="s">
        <v>505</v>
      </c>
      <c r="F4" s="136" t="s">
        <v>495</v>
      </c>
      <c r="G4" s="136" t="s">
        <v>496</v>
      </c>
      <c r="H4" s="143" t="s">
        <v>497</v>
      </c>
      <c r="I4" s="301">
        <v>45502</v>
      </c>
      <c r="J4" s="136" t="s">
        <v>489</v>
      </c>
      <c r="K4" s="250">
        <v>45658</v>
      </c>
      <c r="L4" s="250">
        <v>46022</v>
      </c>
      <c r="M4" s="175">
        <v>477500</v>
      </c>
      <c r="N4" s="175">
        <v>47500</v>
      </c>
      <c r="O4" s="175">
        <f t="shared" si="0"/>
        <v>525000</v>
      </c>
      <c r="P4" s="136" t="s">
        <v>498</v>
      </c>
    </row>
    <row r="5" spans="1:26" s="138" customFormat="1" ht="28.5" customHeight="1" x14ac:dyDescent="0.35">
      <c r="A5" s="136" t="s">
        <v>745</v>
      </c>
      <c r="B5" s="143" t="s">
        <v>746</v>
      </c>
      <c r="C5" s="136" t="s">
        <v>607</v>
      </c>
      <c r="D5" s="136" t="s">
        <v>608</v>
      </c>
      <c r="E5" s="136" t="s">
        <v>505</v>
      </c>
      <c r="F5" s="136" t="s">
        <v>495</v>
      </c>
      <c r="G5" s="136" t="s">
        <v>500</v>
      </c>
      <c r="H5" s="143" t="s">
        <v>747</v>
      </c>
      <c r="I5" s="301">
        <v>45504</v>
      </c>
      <c r="J5" s="136" t="s">
        <v>489</v>
      </c>
      <c r="K5" s="250">
        <v>45566</v>
      </c>
      <c r="L5" s="250">
        <v>45930</v>
      </c>
      <c r="M5" s="175">
        <v>150000</v>
      </c>
      <c r="N5" s="175">
        <v>0</v>
      </c>
      <c r="O5" s="175">
        <f t="shared" si="0"/>
        <v>150000</v>
      </c>
      <c r="P5" s="136" t="s">
        <v>653</v>
      </c>
    </row>
    <row r="6" spans="1:26" s="138" customFormat="1" ht="46.5" x14ac:dyDescent="0.35">
      <c r="A6" s="138" t="s">
        <v>756</v>
      </c>
      <c r="B6" s="143" t="s">
        <v>757</v>
      </c>
      <c r="C6" s="138" t="s">
        <v>602</v>
      </c>
      <c r="D6" s="138" t="s">
        <v>652</v>
      </c>
      <c r="E6" s="138" t="s">
        <v>505</v>
      </c>
      <c r="F6" s="136" t="s">
        <v>495</v>
      </c>
      <c r="G6" s="138" t="s">
        <v>613</v>
      </c>
      <c r="H6" s="143" t="s">
        <v>656</v>
      </c>
      <c r="I6" s="144">
        <v>45511</v>
      </c>
      <c r="J6" s="138" t="s">
        <v>489</v>
      </c>
      <c r="K6" s="144">
        <v>45565</v>
      </c>
      <c r="L6" s="144">
        <v>45930</v>
      </c>
      <c r="M6" s="175">
        <v>136500</v>
      </c>
      <c r="N6" s="175">
        <v>13500</v>
      </c>
      <c r="O6" s="175">
        <f t="shared" si="0"/>
        <v>150000</v>
      </c>
    </row>
    <row r="7" spans="1:26" s="138" customFormat="1" ht="46.5" x14ac:dyDescent="0.35">
      <c r="A7" s="138" t="s">
        <v>758</v>
      </c>
      <c r="B7" s="143" t="s">
        <v>759</v>
      </c>
      <c r="C7" s="138" t="s">
        <v>602</v>
      </c>
      <c r="D7" s="138" t="s">
        <v>652</v>
      </c>
      <c r="E7" s="138" t="s">
        <v>505</v>
      </c>
      <c r="F7" s="136" t="s">
        <v>495</v>
      </c>
      <c r="G7" s="138" t="s">
        <v>500</v>
      </c>
      <c r="H7" s="143" t="s">
        <v>603</v>
      </c>
      <c r="I7" s="144">
        <v>45516</v>
      </c>
      <c r="J7" s="138" t="s">
        <v>489</v>
      </c>
      <c r="K7" s="144">
        <v>45566</v>
      </c>
      <c r="L7" s="144">
        <v>45930</v>
      </c>
      <c r="M7" s="175">
        <v>150000</v>
      </c>
      <c r="N7" s="175">
        <v>0</v>
      </c>
      <c r="O7" s="175">
        <f t="shared" si="0"/>
        <v>150000</v>
      </c>
      <c r="P7" s="138" t="s">
        <v>653</v>
      </c>
    </row>
    <row r="8" spans="1:26" s="138" customFormat="1" ht="46.5" customHeight="1" x14ac:dyDescent="0.35">
      <c r="A8" s="138" t="s">
        <v>760</v>
      </c>
      <c r="B8" s="143" t="s">
        <v>761</v>
      </c>
      <c r="C8" s="138" t="s">
        <v>503</v>
      </c>
      <c r="D8" s="138" t="s">
        <v>504</v>
      </c>
      <c r="E8" s="138" t="s">
        <v>667</v>
      </c>
      <c r="F8" s="136" t="s">
        <v>495</v>
      </c>
      <c r="G8" s="138" t="s">
        <v>762</v>
      </c>
      <c r="H8" s="143" t="s">
        <v>763</v>
      </c>
      <c r="I8" s="144">
        <v>45516</v>
      </c>
      <c r="J8" s="138" t="s">
        <v>489</v>
      </c>
      <c r="K8" s="144">
        <v>45566</v>
      </c>
      <c r="L8" s="144">
        <v>45930</v>
      </c>
      <c r="M8" s="175">
        <v>200000</v>
      </c>
      <c r="N8" s="175">
        <v>0</v>
      </c>
      <c r="O8" s="175">
        <f t="shared" si="0"/>
        <v>200000</v>
      </c>
    </row>
    <row r="9" spans="1:26" s="138" customFormat="1" ht="46.5" customHeight="1" x14ac:dyDescent="0.35">
      <c r="A9" s="138" t="s">
        <v>779</v>
      </c>
      <c r="B9" s="143" t="s">
        <v>780</v>
      </c>
      <c r="C9" s="138" t="s">
        <v>607</v>
      </c>
      <c r="D9" s="138" t="s">
        <v>608</v>
      </c>
      <c r="E9" s="138" t="s">
        <v>505</v>
      </c>
      <c r="F9" s="136" t="s">
        <v>495</v>
      </c>
      <c r="G9" s="138" t="s">
        <v>488</v>
      </c>
      <c r="H9" s="143" t="s">
        <v>656</v>
      </c>
      <c r="I9" s="144">
        <v>45530</v>
      </c>
      <c r="J9" s="138" t="s">
        <v>489</v>
      </c>
      <c r="K9" s="144">
        <v>45565</v>
      </c>
      <c r="L9" s="144">
        <v>45926</v>
      </c>
      <c r="M9" s="175">
        <v>137715</v>
      </c>
      <c r="N9" s="175">
        <v>12285</v>
      </c>
      <c r="O9" s="175">
        <f t="shared" si="0"/>
        <v>150000</v>
      </c>
      <c r="P9" s="176"/>
    </row>
    <row r="10" spans="1:26" s="138" customFormat="1" ht="46.5" customHeight="1" x14ac:dyDescent="0.35">
      <c r="A10" s="138" t="s">
        <v>781</v>
      </c>
      <c r="B10" s="143" t="s">
        <v>782</v>
      </c>
      <c r="C10" s="138" t="s">
        <v>602</v>
      </c>
      <c r="D10" s="138" t="s">
        <v>652</v>
      </c>
      <c r="E10" s="138" t="s">
        <v>505</v>
      </c>
      <c r="F10" s="136" t="s">
        <v>495</v>
      </c>
      <c r="G10" s="138" t="s">
        <v>488</v>
      </c>
      <c r="H10" s="143" t="s">
        <v>656</v>
      </c>
      <c r="I10" s="144">
        <v>45530</v>
      </c>
      <c r="J10" s="138" t="s">
        <v>489</v>
      </c>
      <c r="K10" s="144">
        <v>45565</v>
      </c>
      <c r="L10" s="144">
        <v>45929</v>
      </c>
      <c r="M10" s="175">
        <v>137615</v>
      </c>
      <c r="N10" s="175">
        <v>12385</v>
      </c>
      <c r="O10" s="175">
        <f t="shared" si="0"/>
        <v>150000</v>
      </c>
      <c r="P10" s="176"/>
    </row>
    <row r="11" spans="1:26" s="138" customFormat="1" ht="46.5" customHeight="1" x14ac:dyDescent="0.35">
      <c r="A11" s="138" t="s">
        <v>783</v>
      </c>
      <c r="B11" s="143" t="s">
        <v>784</v>
      </c>
      <c r="C11" s="138" t="s">
        <v>166</v>
      </c>
      <c r="D11" s="138" t="s">
        <v>167</v>
      </c>
      <c r="E11" s="138" t="s">
        <v>505</v>
      </c>
      <c r="F11" s="136" t="s">
        <v>495</v>
      </c>
      <c r="G11" s="138" t="s">
        <v>491</v>
      </c>
      <c r="H11" s="143" t="s">
        <v>497</v>
      </c>
      <c r="I11" s="144">
        <v>45531</v>
      </c>
      <c r="J11" s="138" t="s">
        <v>489</v>
      </c>
      <c r="K11" s="144">
        <v>45200</v>
      </c>
      <c r="L11" s="144">
        <v>45565</v>
      </c>
      <c r="M11" s="175">
        <v>200000</v>
      </c>
      <c r="N11" s="175">
        <v>0</v>
      </c>
      <c r="O11" s="175">
        <f t="shared" si="0"/>
        <v>200000</v>
      </c>
      <c r="P11" s="176"/>
    </row>
    <row r="12" spans="1:26" s="137" customFormat="1" ht="25" customHeight="1" x14ac:dyDescent="0.35">
      <c r="A12" s="218" t="s">
        <v>486</v>
      </c>
      <c r="B12" s="219" t="s">
        <v>486</v>
      </c>
      <c r="C12" s="219" t="s">
        <v>486</v>
      </c>
      <c r="D12" s="219" t="s">
        <v>486</v>
      </c>
      <c r="E12" s="219" t="s">
        <v>486</v>
      </c>
      <c r="F12" s="219" t="s">
        <v>486</v>
      </c>
      <c r="G12" s="220" t="s">
        <v>486</v>
      </c>
      <c r="H12" s="219" t="s">
        <v>486</v>
      </c>
      <c r="I12" s="221" t="s">
        <v>486</v>
      </c>
      <c r="J12" s="221" t="s">
        <v>486</v>
      </c>
      <c r="K12" s="221" t="s">
        <v>556</v>
      </c>
      <c r="L12" s="221">
        <f>COUNT(M3:M11)</f>
        <v>9</v>
      </c>
      <c r="M12" s="251">
        <f>SUM(M3:M11)</f>
        <v>2447830</v>
      </c>
      <c r="N12" s="251">
        <f>SUM(N3:N11)</f>
        <v>133787</v>
      </c>
      <c r="O12" s="251">
        <f>SUM(O3:O11)</f>
        <v>2581617</v>
      </c>
      <c r="P12" s="219" t="s">
        <v>486</v>
      </c>
      <c r="Q12" s="219" t="s">
        <v>486</v>
      </c>
      <c r="R12" s="219" t="s">
        <v>486</v>
      </c>
      <c r="S12" s="219" t="s">
        <v>486</v>
      </c>
      <c r="T12" s="219" t="s">
        <v>486</v>
      </c>
      <c r="U12" s="219" t="s">
        <v>486</v>
      </c>
      <c r="V12" s="219" t="s">
        <v>486</v>
      </c>
      <c r="W12" s="219" t="s">
        <v>486</v>
      </c>
      <c r="X12" s="219" t="s">
        <v>486</v>
      </c>
      <c r="Y12" s="219" t="s">
        <v>486</v>
      </c>
      <c r="Z12" s="219" t="s">
        <v>486</v>
      </c>
    </row>
    <row r="13" spans="1:26" ht="14.25" customHeight="1" x14ac:dyDescent="0.35">
      <c r="A13" s="218" t="s">
        <v>486</v>
      </c>
      <c r="B13" s="219" t="s">
        <v>486</v>
      </c>
      <c r="C13" s="219" t="s">
        <v>486</v>
      </c>
      <c r="D13" s="219" t="s">
        <v>486</v>
      </c>
      <c r="E13" s="219" t="s">
        <v>486</v>
      </c>
      <c r="F13" s="219" t="s">
        <v>486</v>
      </c>
      <c r="G13" s="220" t="s">
        <v>486</v>
      </c>
      <c r="H13" s="219" t="s">
        <v>486</v>
      </c>
      <c r="I13" s="219" t="s">
        <v>486</v>
      </c>
      <c r="J13" s="219" t="s">
        <v>486</v>
      </c>
      <c r="K13" s="219" t="s">
        <v>486</v>
      </c>
      <c r="L13" s="219" t="s">
        <v>486</v>
      </c>
      <c r="M13" s="221" t="s">
        <v>184</v>
      </c>
      <c r="N13" s="221" t="s">
        <v>184</v>
      </c>
      <c r="O13" s="221" t="s">
        <v>486</v>
      </c>
      <c r="P13" s="219" t="s">
        <v>486</v>
      </c>
      <c r="Q13" s="219" t="s">
        <v>486</v>
      </c>
      <c r="R13" s="219" t="s">
        <v>486</v>
      </c>
      <c r="S13" s="219" t="s">
        <v>486</v>
      </c>
      <c r="T13" s="219" t="s">
        <v>486</v>
      </c>
      <c r="U13" s="219" t="s">
        <v>486</v>
      </c>
      <c r="V13" s="219" t="s">
        <v>486</v>
      </c>
      <c r="W13" s="219" t="s">
        <v>486</v>
      </c>
      <c r="X13" s="219" t="s">
        <v>486</v>
      </c>
      <c r="Y13" s="219" t="s">
        <v>486</v>
      </c>
      <c r="Z13" s="219" t="s">
        <v>486</v>
      </c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27"/>
      <c r="F19" s="10"/>
      <c r="G19" s="115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64"/>
      <c r="E20" s="140"/>
      <c r="F20" s="165"/>
      <c r="G20" s="115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64"/>
      <c r="E21" s="140"/>
      <c r="F21" s="165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64"/>
      <c r="E22" s="140"/>
      <c r="F22" s="165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64"/>
      <c r="E23" s="140"/>
      <c r="F23" s="165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9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27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64"/>
      <c r="E47" s="139"/>
      <c r="F47" s="165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9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77"/>
  <sheetViews>
    <sheetView topLeftCell="C10" zoomScale="93" zoomScaleNormal="93" workbookViewId="0">
      <selection activeCell="J5" sqref="J5"/>
    </sheetView>
  </sheetViews>
  <sheetFormatPr defaultColWidth="12.58203125" defaultRowHeight="15" customHeight="1" x14ac:dyDescent="0.3"/>
  <cols>
    <col min="1" max="1" width="14.08203125" style="137" customWidth="1"/>
    <col min="2" max="2" width="57.58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356" t="s">
        <v>570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974</v>
      </c>
      <c r="J2" s="203" t="s">
        <v>973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84">
        <v>21637</v>
      </c>
      <c r="B3" s="285" t="s">
        <v>927</v>
      </c>
      <c r="C3" s="285" t="s">
        <v>517</v>
      </c>
      <c r="D3" s="285" t="s">
        <v>518</v>
      </c>
      <c r="E3" s="285" t="s">
        <v>547</v>
      </c>
      <c r="F3" s="285" t="s">
        <v>641</v>
      </c>
      <c r="G3" s="286" t="s">
        <v>638</v>
      </c>
      <c r="H3" s="287">
        <v>45474</v>
      </c>
      <c r="I3" s="288">
        <v>2377</v>
      </c>
      <c r="J3" s="288">
        <v>713</v>
      </c>
      <c r="K3" s="288">
        <v>3090</v>
      </c>
      <c r="L3" s="285"/>
    </row>
    <row r="4" spans="1:26" s="151" customFormat="1" ht="30" customHeight="1" x14ac:dyDescent="0.35">
      <c r="A4" s="284">
        <v>21679</v>
      </c>
      <c r="B4" s="285" t="s">
        <v>928</v>
      </c>
      <c r="C4" s="285" t="s">
        <v>517</v>
      </c>
      <c r="D4" s="285" t="s">
        <v>518</v>
      </c>
      <c r="E4" s="285" t="s">
        <v>547</v>
      </c>
      <c r="F4" s="285" t="s">
        <v>641</v>
      </c>
      <c r="G4" s="286" t="s">
        <v>520</v>
      </c>
      <c r="H4" s="287">
        <v>45474</v>
      </c>
      <c r="I4" s="288">
        <v>0</v>
      </c>
      <c r="J4" s="288">
        <v>0</v>
      </c>
      <c r="K4" s="288">
        <v>0</v>
      </c>
      <c r="L4" s="285" t="s">
        <v>548</v>
      </c>
    </row>
    <row r="5" spans="1:26" s="151" customFormat="1" ht="30" customHeight="1" x14ac:dyDescent="0.35">
      <c r="A5" s="284">
        <v>21634</v>
      </c>
      <c r="B5" s="285" t="s">
        <v>632</v>
      </c>
      <c r="C5" s="285" t="s">
        <v>67</v>
      </c>
      <c r="D5" s="285" t="s">
        <v>68</v>
      </c>
      <c r="E5" s="285" t="s">
        <v>547</v>
      </c>
      <c r="F5" s="285" t="s">
        <v>641</v>
      </c>
      <c r="G5" s="286" t="s">
        <v>929</v>
      </c>
      <c r="H5" s="287">
        <v>45505</v>
      </c>
      <c r="I5" s="288">
        <v>0</v>
      </c>
      <c r="J5" s="288">
        <v>0</v>
      </c>
      <c r="K5" s="288">
        <v>0</v>
      </c>
      <c r="L5" s="285" t="s">
        <v>548</v>
      </c>
    </row>
    <row r="6" spans="1:26" s="151" customFormat="1" ht="30" customHeight="1" x14ac:dyDescent="0.35">
      <c r="A6" s="284">
        <v>21789</v>
      </c>
      <c r="B6" s="285" t="s">
        <v>930</v>
      </c>
      <c r="C6" s="285" t="s">
        <v>67</v>
      </c>
      <c r="D6" s="285" t="s">
        <v>68</v>
      </c>
      <c r="E6" s="285" t="s">
        <v>547</v>
      </c>
      <c r="F6" s="285" t="s">
        <v>641</v>
      </c>
      <c r="G6" s="286" t="s">
        <v>929</v>
      </c>
      <c r="H6" s="287">
        <v>45505</v>
      </c>
      <c r="I6" s="288">
        <v>0</v>
      </c>
      <c r="J6" s="288">
        <v>0</v>
      </c>
      <c r="K6" s="288">
        <v>0</v>
      </c>
      <c r="L6" s="285" t="s">
        <v>548</v>
      </c>
    </row>
    <row r="7" spans="1:26" s="151" customFormat="1" ht="30" customHeight="1" x14ac:dyDescent="0.35">
      <c r="A7" s="284">
        <v>21790</v>
      </c>
      <c r="B7" s="285" t="s">
        <v>931</v>
      </c>
      <c r="C7" s="285" t="s">
        <v>67</v>
      </c>
      <c r="D7" s="285" t="s">
        <v>932</v>
      </c>
      <c r="E7" s="285" t="s">
        <v>547</v>
      </c>
      <c r="F7" s="285" t="s">
        <v>641</v>
      </c>
      <c r="G7" s="286" t="s">
        <v>929</v>
      </c>
      <c r="H7" s="287">
        <v>45505</v>
      </c>
      <c r="I7" s="289">
        <v>0</v>
      </c>
      <c r="J7" s="289">
        <v>0</v>
      </c>
      <c r="K7" s="288">
        <v>0</v>
      </c>
      <c r="L7" s="285" t="s">
        <v>548</v>
      </c>
    </row>
    <row r="8" spans="1:26" s="151" customFormat="1" ht="30" customHeight="1" x14ac:dyDescent="0.35">
      <c r="A8" s="284">
        <v>21918</v>
      </c>
      <c r="B8" s="285" t="s">
        <v>933</v>
      </c>
      <c r="C8" s="285" t="s">
        <v>166</v>
      </c>
      <c r="D8" s="285" t="s">
        <v>167</v>
      </c>
      <c r="E8" s="285" t="s">
        <v>547</v>
      </c>
      <c r="F8" s="285" t="s">
        <v>640</v>
      </c>
      <c r="G8" s="286" t="s">
        <v>934</v>
      </c>
      <c r="H8" s="287">
        <v>45505</v>
      </c>
      <c r="I8" s="289">
        <v>477272.72</v>
      </c>
      <c r="J8" s="289">
        <v>47727.27</v>
      </c>
      <c r="K8" s="288">
        <v>524999.99</v>
      </c>
      <c r="L8" s="285"/>
    </row>
    <row r="9" spans="1:26" s="151" customFormat="1" ht="30" customHeight="1" x14ac:dyDescent="0.35">
      <c r="A9" s="284">
        <v>21919</v>
      </c>
      <c r="B9" s="285" t="s">
        <v>935</v>
      </c>
      <c r="C9" s="285" t="s">
        <v>166</v>
      </c>
      <c r="D9" s="285" t="s">
        <v>167</v>
      </c>
      <c r="E9" s="285" t="s">
        <v>547</v>
      </c>
      <c r="F9" s="285" t="s">
        <v>640</v>
      </c>
      <c r="G9" s="286" t="s">
        <v>936</v>
      </c>
      <c r="H9" s="287">
        <v>45505</v>
      </c>
      <c r="I9" s="289">
        <v>51318.17</v>
      </c>
      <c r="J9" s="289">
        <v>0</v>
      </c>
      <c r="K9" s="288">
        <v>51318.17</v>
      </c>
      <c r="L9" s="285"/>
    </row>
    <row r="10" spans="1:26" s="151" customFormat="1" ht="30" customHeight="1" x14ac:dyDescent="0.35">
      <c r="A10" s="284">
        <v>21972</v>
      </c>
      <c r="B10" s="285" t="s">
        <v>937</v>
      </c>
      <c r="C10" s="285" t="s">
        <v>231</v>
      </c>
      <c r="D10" s="285" t="s">
        <v>506</v>
      </c>
      <c r="E10" s="285" t="s">
        <v>547</v>
      </c>
      <c r="F10" s="285" t="s">
        <v>641</v>
      </c>
      <c r="G10" s="286" t="s">
        <v>938</v>
      </c>
      <c r="H10" s="287">
        <v>45505</v>
      </c>
      <c r="I10" s="289">
        <v>236001.76</v>
      </c>
      <c r="J10" s="289">
        <v>42006.77</v>
      </c>
      <c r="K10" s="288">
        <v>278008.53000000003</v>
      </c>
      <c r="L10" s="285"/>
    </row>
    <row r="11" spans="1:26" s="151" customFormat="1" ht="30" customHeight="1" x14ac:dyDescent="0.35">
      <c r="A11" s="284">
        <v>21655</v>
      </c>
      <c r="B11" s="285" t="s">
        <v>939</v>
      </c>
      <c r="C11" s="285" t="s">
        <v>503</v>
      </c>
      <c r="D11" s="285" t="s">
        <v>593</v>
      </c>
      <c r="E11" s="285" t="s">
        <v>547</v>
      </c>
      <c r="F11" s="285" t="s">
        <v>641</v>
      </c>
      <c r="G11" s="286" t="s">
        <v>82</v>
      </c>
      <c r="H11" s="287">
        <v>45536</v>
      </c>
      <c r="I11" s="289">
        <v>0</v>
      </c>
      <c r="J11" s="289">
        <v>0</v>
      </c>
      <c r="K11" s="288">
        <v>0</v>
      </c>
      <c r="L11" s="285" t="s">
        <v>548</v>
      </c>
    </row>
    <row r="12" spans="1:26" s="151" customFormat="1" ht="30" customHeight="1" x14ac:dyDescent="0.35">
      <c r="A12" s="284">
        <v>21677</v>
      </c>
      <c r="B12" s="285" t="s">
        <v>526</v>
      </c>
      <c r="C12" s="285" t="s">
        <v>527</v>
      </c>
      <c r="D12" s="285" t="s">
        <v>528</v>
      </c>
      <c r="E12" s="285" t="s">
        <v>547</v>
      </c>
      <c r="F12" s="285" t="s">
        <v>95</v>
      </c>
      <c r="G12" s="286" t="s">
        <v>940</v>
      </c>
      <c r="H12" s="287">
        <v>45536</v>
      </c>
      <c r="I12" s="289">
        <v>225881.75</v>
      </c>
      <c r="J12" s="289">
        <v>106164.42</v>
      </c>
      <c r="K12" s="288">
        <v>332046.17</v>
      </c>
      <c r="L12" s="285"/>
    </row>
    <row r="13" spans="1:26" s="151" customFormat="1" ht="30" customHeight="1" x14ac:dyDescent="0.35">
      <c r="A13" s="284">
        <v>21923</v>
      </c>
      <c r="B13" s="285" t="s">
        <v>941</v>
      </c>
      <c r="C13" s="285" t="s">
        <v>166</v>
      </c>
      <c r="D13" s="285" t="s">
        <v>167</v>
      </c>
      <c r="E13" s="285" t="s">
        <v>547</v>
      </c>
      <c r="F13" s="285" t="s">
        <v>640</v>
      </c>
      <c r="G13" s="286" t="s">
        <v>497</v>
      </c>
      <c r="H13" s="287">
        <v>45536</v>
      </c>
      <c r="I13" s="288">
        <v>200000</v>
      </c>
      <c r="J13" s="288">
        <v>0</v>
      </c>
      <c r="K13" s="288">
        <v>200000</v>
      </c>
      <c r="L13" s="285"/>
    </row>
    <row r="14" spans="1:26" s="151" customFormat="1" ht="30" customHeight="1" x14ac:dyDescent="0.35">
      <c r="A14" s="284">
        <v>21992</v>
      </c>
      <c r="B14" s="285" t="s">
        <v>942</v>
      </c>
      <c r="C14" s="285" t="s">
        <v>943</v>
      </c>
      <c r="D14" s="285" t="s">
        <v>944</v>
      </c>
      <c r="E14" s="285" t="s">
        <v>547</v>
      </c>
      <c r="F14" s="285" t="s">
        <v>945</v>
      </c>
      <c r="G14" s="286" t="s">
        <v>946</v>
      </c>
      <c r="H14" s="287">
        <v>45536</v>
      </c>
      <c r="I14" s="289">
        <v>210202</v>
      </c>
      <c r="J14" s="289">
        <v>98794</v>
      </c>
      <c r="K14" s="288">
        <v>308996</v>
      </c>
      <c r="L14" s="285"/>
    </row>
    <row r="15" spans="1:26" s="151" customFormat="1" ht="30" customHeight="1" x14ac:dyDescent="0.35">
      <c r="A15" s="284">
        <v>21994</v>
      </c>
      <c r="B15" s="285" t="s">
        <v>947</v>
      </c>
      <c r="C15" s="285" t="s">
        <v>503</v>
      </c>
      <c r="D15" s="285" t="s">
        <v>593</v>
      </c>
      <c r="E15" s="285" t="s">
        <v>547</v>
      </c>
      <c r="F15" s="285" t="s">
        <v>640</v>
      </c>
      <c r="G15" s="286" t="s">
        <v>948</v>
      </c>
      <c r="H15" s="287">
        <v>45536</v>
      </c>
      <c r="I15" s="289">
        <v>30000</v>
      </c>
      <c r="J15" s="289">
        <v>0</v>
      </c>
      <c r="K15" s="288">
        <v>30000</v>
      </c>
      <c r="L15" s="285"/>
    </row>
    <row r="16" spans="1:26" s="151" customFormat="1" ht="30" customHeight="1" x14ac:dyDescent="0.35">
      <c r="A16" s="284">
        <v>21996</v>
      </c>
      <c r="B16" s="285" t="s">
        <v>949</v>
      </c>
      <c r="C16" s="285" t="s">
        <v>231</v>
      </c>
      <c r="D16" s="285" t="s">
        <v>506</v>
      </c>
      <c r="E16" s="285" t="s">
        <v>547</v>
      </c>
      <c r="F16" s="285" t="s">
        <v>641</v>
      </c>
      <c r="G16" s="286" t="s">
        <v>950</v>
      </c>
      <c r="H16" s="287">
        <v>45536</v>
      </c>
      <c r="I16" s="292">
        <v>1587296.67</v>
      </c>
      <c r="J16" s="289">
        <v>412697.13</v>
      </c>
      <c r="K16" s="288">
        <v>1999993.7999999998</v>
      </c>
      <c r="L16" s="285"/>
    </row>
    <row r="17" spans="1:26" s="151" customFormat="1" ht="30" customHeight="1" x14ac:dyDescent="0.35">
      <c r="A17" s="284">
        <v>22003</v>
      </c>
      <c r="B17" s="285" t="s">
        <v>644</v>
      </c>
      <c r="C17" s="285" t="s">
        <v>607</v>
      </c>
      <c r="D17" s="285" t="s">
        <v>608</v>
      </c>
      <c r="E17" s="285" t="s">
        <v>547</v>
      </c>
      <c r="F17" s="285" t="s">
        <v>640</v>
      </c>
      <c r="G17" s="286" t="s">
        <v>633</v>
      </c>
      <c r="H17" s="287">
        <v>45536</v>
      </c>
      <c r="I17" s="288">
        <v>136363</v>
      </c>
      <c r="J17" s="288">
        <v>13636</v>
      </c>
      <c r="K17" s="327">
        <v>149999</v>
      </c>
      <c r="L17" s="285"/>
    </row>
    <row r="18" spans="1:26" s="151" customFormat="1" ht="30" customHeight="1" x14ac:dyDescent="0.35">
      <c r="A18" s="284">
        <v>22004</v>
      </c>
      <c r="B18" s="285" t="s">
        <v>634</v>
      </c>
      <c r="C18" s="285" t="s">
        <v>607</v>
      </c>
      <c r="D18" s="285" t="s">
        <v>608</v>
      </c>
      <c r="E18" s="285" t="s">
        <v>547</v>
      </c>
      <c r="F18" s="285" t="s">
        <v>640</v>
      </c>
      <c r="G18" s="286" t="s">
        <v>635</v>
      </c>
      <c r="H18" s="287">
        <v>45536</v>
      </c>
      <c r="I18" s="288">
        <v>4182.53</v>
      </c>
      <c r="J18" s="288">
        <v>0</v>
      </c>
      <c r="K18" s="327">
        <v>4182.53</v>
      </c>
      <c r="L18" s="285"/>
    </row>
    <row r="19" spans="1:26" s="151" customFormat="1" ht="30" customHeight="1" x14ac:dyDescent="0.35">
      <c r="A19" s="284">
        <v>22005</v>
      </c>
      <c r="B19" s="285" t="s">
        <v>643</v>
      </c>
      <c r="C19" s="285" t="s">
        <v>602</v>
      </c>
      <c r="D19" s="285" t="s">
        <v>636</v>
      </c>
      <c r="E19" s="285" t="s">
        <v>547</v>
      </c>
      <c r="F19" s="285" t="s">
        <v>640</v>
      </c>
      <c r="G19" s="286" t="s">
        <v>633</v>
      </c>
      <c r="H19" s="287">
        <v>45536</v>
      </c>
      <c r="I19" s="289">
        <v>136363</v>
      </c>
      <c r="J19" s="289">
        <v>13636</v>
      </c>
      <c r="K19" s="327">
        <v>149999</v>
      </c>
      <c r="L19" s="285"/>
    </row>
    <row r="20" spans="1:26" s="151" customFormat="1" ht="30" customHeight="1" thickBot="1" x14ac:dyDescent="0.4">
      <c r="A20" s="329">
        <v>22006</v>
      </c>
      <c r="B20" s="330" t="s">
        <v>637</v>
      </c>
      <c r="C20" s="330" t="s">
        <v>602</v>
      </c>
      <c r="D20" s="330" t="s">
        <v>636</v>
      </c>
      <c r="E20" s="330" t="s">
        <v>547</v>
      </c>
      <c r="F20" s="330" t="s">
        <v>640</v>
      </c>
      <c r="G20" s="331" t="s">
        <v>635</v>
      </c>
      <c r="H20" s="332">
        <v>45536</v>
      </c>
      <c r="I20" s="335">
        <v>15000</v>
      </c>
      <c r="J20" s="335">
        <v>0</v>
      </c>
      <c r="K20" s="341">
        <v>15000</v>
      </c>
      <c r="L20" s="330"/>
    </row>
    <row r="21" spans="1:26" ht="28.5" customHeight="1" x14ac:dyDescent="0.35">
      <c r="A21" s="189"/>
      <c r="B21" s="189"/>
      <c r="C21" s="151"/>
      <c r="D21" s="151"/>
      <c r="E21" s="151"/>
      <c r="F21" s="151"/>
      <c r="G21" s="254" t="s">
        <v>556</v>
      </c>
      <c r="H21" s="205">
        <f>COUNT(I3:I20)</f>
        <v>18</v>
      </c>
      <c r="I21" s="297">
        <f>SUM(I3:I20)</f>
        <v>3312258.5999999996</v>
      </c>
      <c r="J21" s="297">
        <f>SUM(J3:J20)</f>
        <v>735374.59</v>
      </c>
      <c r="K21" s="297">
        <f>SUM(K3:K20)</f>
        <v>4047633.19</v>
      </c>
      <c r="L21" s="15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89"/>
      <c r="B22" s="189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89"/>
      <c r="B23" s="189"/>
      <c r="C23" s="151"/>
      <c r="D23" s="151"/>
      <c r="E23" s="151"/>
      <c r="F23" s="151"/>
      <c r="G23" s="215" t="s">
        <v>850</v>
      </c>
      <c r="H23" s="151"/>
      <c r="I23" s="151"/>
      <c r="J23" s="151"/>
      <c r="K23" s="151"/>
      <c r="L23" s="15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5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5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5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5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5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5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5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5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5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5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5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5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5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5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5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5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5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5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5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5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5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5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5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5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5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5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5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5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5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5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5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5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5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5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5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5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5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5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5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5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5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5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5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5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5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5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5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5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5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5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5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5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5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5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5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5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5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5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5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5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5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5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5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5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5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5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5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5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5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5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5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5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5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5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5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5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5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5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5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5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5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5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5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5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5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5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5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5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5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5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5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5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5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5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5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5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5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5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5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5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5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5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5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5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5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5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5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5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5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5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5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5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5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5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5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5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5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5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5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5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5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5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5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5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5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5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5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5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5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5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5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5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5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5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5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5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5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5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5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5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5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5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5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5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5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5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5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5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5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5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5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5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5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5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5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5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5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5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5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5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5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5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5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5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5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5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5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5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5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5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5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5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5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5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5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5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5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5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5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5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5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5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5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5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5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5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5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5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5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5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5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5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5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5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5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5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5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5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5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5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5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5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5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5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5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5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5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5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5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5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5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5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5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5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5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5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5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5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5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5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5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5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5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5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5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5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5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5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5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5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5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5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5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5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5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5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5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5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5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5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5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5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5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5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5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5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5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5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5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5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5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5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5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5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5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5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5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5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5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5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5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5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5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5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5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5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5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5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5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5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5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5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5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5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5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5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5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5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5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5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5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5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5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5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5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5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5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5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5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5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5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5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5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5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5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5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5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5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5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5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5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5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5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5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5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5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5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5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5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5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5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5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5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5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5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5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5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5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5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5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5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5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5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5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5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5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5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5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5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5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5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5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5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5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5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5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5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5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5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5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5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5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5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5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5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5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5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5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5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5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5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5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5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5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5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5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5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5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5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5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5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5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5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5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5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5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5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5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5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5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5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5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5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5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5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5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5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5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5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5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5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5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5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5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5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5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5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5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5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5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5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5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5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5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5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5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5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5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5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5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5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5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5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5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5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5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5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5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5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5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5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5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5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5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5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5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5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5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5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5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5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5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5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5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5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5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5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5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5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5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5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5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5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5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5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5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5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5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5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5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5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5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5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5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5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5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5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5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5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5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5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5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5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5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5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5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5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5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5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5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5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5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5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5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5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5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5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5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5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5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5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5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5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5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5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5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5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5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5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5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5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5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5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5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5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5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5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5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5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5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5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5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5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5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5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5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5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5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5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5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5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5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5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5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5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5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5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5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5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5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5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5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5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5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5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5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5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5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5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5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5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5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5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5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5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5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5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5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5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5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5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5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5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5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5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5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5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5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5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5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5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5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5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5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5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5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5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5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5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5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5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5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5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5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5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5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5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5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5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5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5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5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5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5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5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5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5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5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5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5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5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5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5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5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5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5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5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5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5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5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5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5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5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5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5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5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5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5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5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5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5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5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5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5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5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5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5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5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5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5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5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5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5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5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5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5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5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5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5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5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5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5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5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5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5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5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5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5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5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5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5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5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5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5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5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5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5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5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5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5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5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5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5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5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5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5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5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5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5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5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5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5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5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5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5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5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5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5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5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5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5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5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5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5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5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5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5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5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5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5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5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5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5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5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5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5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5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5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5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5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5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5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5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5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5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5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5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5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5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5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5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5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5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5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5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5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5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5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5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5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5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5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5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5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5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5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5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5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5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5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5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5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5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5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5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5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5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5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5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5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5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5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5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5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5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5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5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5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5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5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5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5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5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5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5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5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5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5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5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5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5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5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5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5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5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5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5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5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5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5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5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5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5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5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5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5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5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5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5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5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5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5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5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5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5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5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5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5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5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5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5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5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5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5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5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5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5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5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5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5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5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5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5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5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5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5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5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5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5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5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5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5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5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5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5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5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5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5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5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5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5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5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5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5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5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5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5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5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5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5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5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5" customHeight="1" x14ac:dyDescent="0.35">
      <c r="A827" s="192"/>
      <c r="B827" s="195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</row>
    <row r="828" spans="1:26" ht="15" customHeight="1" x14ac:dyDescent="0.35">
      <c r="A828" s="192"/>
      <c r="B828" s="195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</row>
    <row r="829" spans="1:26" ht="15" customHeight="1" x14ac:dyDescent="0.35">
      <c r="A829" s="192"/>
      <c r="B829" s="195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</row>
    <row r="830" spans="1:26" ht="15" customHeight="1" x14ac:dyDescent="0.35">
      <c r="A830" s="192"/>
      <c r="B830" s="195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</row>
    <row r="831" spans="1:26" ht="15" customHeight="1" x14ac:dyDescent="0.35">
      <c r="A831" s="192"/>
      <c r="B831" s="195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</row>
    <row r="832" spans="1:26" ht="15" customHeight="1" x14ac:dyDescent="0.35">
      <c r="A832" s="192"/>
      <c r="B832" s="195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</row>
    <row r="833" spans="1:12" ht="15" customHeight="1" x14ac:dyDescent="0.35">
      <c r="A833" s="192"/>
      <c r="B833" s="195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</row>
    <row r="834" spans="1:12" ht="15" customHeight="1" x14ac:dyDescent="0.35">
      <c r="A834" s="192"/>
      <c r="B834" s="195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</row>
    <row r="835" spans="1:12" ht="15" customHeight="1" x14ac:dyDescent="0.35">
      <c r="A835" s="192"/>
      <c r="B835" s="195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</row>
    <row r="836" spans="1:12" ht="15" customHeight="1" x14ac:dyDescent="0.35">
      <c r="A836" s="192"/>
      <c r="B836" s="195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</row>
    <row r="837" spans="1:12" ht="15" customHeight="1" x14ac:dyDescent="0.35">
      <c r="A837" s="192"/>
      <c r="B837" s="195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</row>
    <row r="838" spans="1:12" ht="15" customHeight="1" x14ac:dyDescent="0.35">
      <c r="A838" s="192"/>
      <c r="B838" s="195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</row>
    <row r="839" spans="1:12" ht="15" customHeight="1" x14ac:dyDescent="0.35">
      <c r="A839" s="192"/>
      <c r="B839" s="195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</row>
    <row r="840" spans="1:12" ht="15" customHeight="1" x14ac:dyDescent="0.35">
      <c r="A840" s="192"/>
      <c r="B840" s="195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</row>
    <row r="841" spans="1:12" ht="15" customHeight="1" x14ac:dyDescent="0.35">
      <c r="A841" s="192"/>
      <c r="B841" s="195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</row>
    <row r="842" spans="1:12" ht="15" customHeight="1" x14ac:dyDescent="0.35">
      <c r="A842" s="192"/>
      <c r="B842" s="195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</row>
    <row r="843" spans="1:12" ht="15" customHeight="1" x14ac:dyDescent="0.35">
      <c r="A843" s="192"/>
      <c r="B843" s="195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</row>
    <row r="844" spans="1:12" ht="15" customHeight="1" x14ac:dyDescent="0.35">
      <c r="A844" s="192"/>
      <c r="B844" s="195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</row>
    <row r="845" spans="1:12" ht="15" customHeight="1" x14ac:dyDescent="0.35">
      <c r="A845" s="192"/>
      <c r="B845" s="195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</row>
    <row r="846" spans="1:12" ht="15" customHeight="1" x14ac:dyDescent="0.35">
      <c r="A846" s="192"/>
      <c r="B846" s="195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</row>
    <row r="847" spans="1:12" ht="15" customHeight="1" x14ac:dyDescent="0.35">
      <c r="A847" s="192"/>
      <c r="B847" s="195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</row>
    <row r="848" spans="1:12" ht="15" customHeight="1" x14ac:dyDescent="0.35">
      <c r="A848" s="192"/>
      <c r="B848" s="195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</row>
    <row r="849" spans="1:12" ht="15" customHeight="1" x14ac:dyDescent="0.35">
      <c r="A849" s="192"/>
      <c r="B849" s="195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</row>
    <row r="850" spans="1:12" ht="15" customHeight="1" x14ac:dyDescent="0.35">
      <c r="A850" s="192"/>
      <c r="B850" s="195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</row>
    <row r="851" spans="1:12" ht="15" customHeight="1" x14ac:dyDescent="0.35">
      <c r="A851" s="192"/>
      <c r="B851" s="195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</row>
    <row r="852" spans="1:12" ht="15" customHeight="1" x14ac:dyDescent="0.35">
      <c r="A852" s="192"/>
      <c r="B852" s="195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</row>
    <row r="853" spans="1:12" ht="15" customHeight="1" x14ac:dyDescent="0.35">
      <c r="A853" s="192"/>
      <c r="B853" s="195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</row>
    <row r="854" spans="1:12" ht="15" customHeight="1" x14ac:dyDescent="0.35">
      <c r="A854" s="192"/>
      <c r="B854" s="195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</row>
    <row r="855" spans="1:12" ht="15" customHeight="1" x14ac:dyDescent="0.35">
      <c r="A855" s="192"/>
      <c r="B855" s="195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</row>
    <row r="856" spans="1:12" ht="15" customHeight="1" x14ac:dyDescent="0.35">
      <c r="A856" s="192"/>
      <c r="B856" s="195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</row>
    <row r="857" spans="1:12" ht="15" customHeight="1" x14ac:dyDescent="0.35">
      <c r="A857" s="192"/>
      <c r="B857" s="195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</row>
    <row r="858" spans="1:12" ht="15" customHeight="1" x14ac:dyDescent="0.35">
      <c r="A858" s="192"/>
      <c r="B858" s="195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</row>
    <row r="859" spans="1:12" ht="15" customHeight="1" x14ac:dyDescent="0.35">
      <c r="A859" s="192"/>
      <c r="B859" s="195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</row>
    <row r="860" spans="1:12" ht="15" customHeight="1" x14ac:dyDescent="0.35">
      <c r="A860" s="192"/>
      <c r="B860" s="195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</row>
    <row r="861" spans="1:12" ht="15" customHeight="1" x14ac:dyDescent="0.35">
      <c r="A861" s="192"/>
      <c r="B861" s="195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</row>
    <row r="862" spans="1:12" ht="15" customHeight="1" x14ac:dyDescent="0.35">
      <c r="A862" s="192"/>
      <c r="B862" s="195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</row>
    <row r="863" spans="1:12" ht="15" customHeight="1" x14ac:dyDescent="0.35">
      <c r="A863" s="192"/>
      <c r="B863" s="195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</row>
    <row r="864" spans="1:12" ht="15" customHeight="1" x14ac:dyDescent="0.35">
      <c r="A864" s="192"/>
      <c r="B864" s="195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</row>
    <row r="865" spans="1:12" ht="15" customHeight="1" x14ac:dyDescent="0.35">
      <c r="A865" s="192"/>
      <c r="B865" s="195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</row>
    <row r="866" spans="1:12" ht="15" customHeight="1" x14ac:dyDescent="0.35">
      <c r="A866" s="192"/>
      <c r="B866" s="195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</row>
    <row r="867" spans="1:12" ht="15" customHeight="1" x14ac:dyDescent="0.35">
      <c r="A867" s="192"/>
      <c r="B867" s="195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</row>
    <row r="868" spans="1:12" ht="15" customHeight="1" x14ac:dyDescent="0.35">
      <c r="A868" s="192"/>
      <c r="B868" s="195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</row>
    <row r="869" spans="1:12" ht="15" customHeight="1" x14ac:dyDescent="0.35">
      <c r="A869" s="192"/>
      <c r="B869" s="195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</row>
    <row r="870" spans="1:12" ht="15" customHeight="1" x14ac:dyDescent="0.35">
      <c r="A870" s="192"/>
      <c r="B870" s="195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</row>
    <row r="871" spans="1:12" ht="15" customHeight="1" x14ac:dyDescent="0.35">
      <c r="A871" s="192"/>
      <c r="B871" s="195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</row>
    <row r="872" spans="1:12" ht="15" customHeight="1" x14ac:dyDescent="0.35">
      <c r="A872" s="192"/>
      <c r="B872" s="195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</row>
    <row r="873" spans="1:12" ht="15" customHeight="1" x14ac:dyDescent="0.35">
      <c r="A873" s="192"/>
      <c r="B873" s="195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</row>
    <row r="874" spans="1:12" ht="15" customHeight="1" x14ac:dyDescent="0.35">
      <c r="A874" s="192"/>
      <c r="B874" s="195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</row>
    <row r="875" spans="1:12" ht="15" customHeight="1" x14ac:dyDescent="0.35">
      <c r="A875" s="192"/>
      <c r="B875" s="195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</row>
    <row r="876" spans="1:12" ht="15" customHeight="1" x14ac:dyDescent="0.35">
      <c r="A876" s="192"/>
      <c r="B876" s="195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</row>
    <row r="877" spans="1:12" ht="15" customHeight="1" x14ac:dyDescent="0.35">
      <c r="A877" s="192"/>
      <c r="B877" s="195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</row>
    <row r="878" spans="1:12" ht="15" customHeight="1" x14ac:dyDescent="0.35">
      <c r="A878" s="192"/>
      <c r="B878" s="195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</row>
    <row r="879" spans="1:12" ht="15" customHeight="1" x14ac:dyDescent="0.35">
      <c r="A879" s="192"/>
      <c r="B879" s="195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</row>
    <row r="880" spans="1:12" ht="15" customHeight="1" x14ac:dyDescent="0.35">
      <c r="A880" s="192"/>
      <c r="B880" s="195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</row>
    <row r="881" spans="1:12" ht="15" customHeight="1" x14ac:dyDescent="0.35">
      <c r="A881" s="192"/>
      <c r="B881" s="195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</row>
    <row r="882" spans="1:12" ht="15" customHeight="1" x14ac:dyDescent="0.35">
      <c r="A882" s="192"/>
      <c r="B882" s="195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</row>
    <row r="883" spans="1:12" ht="15" customHeight="1" x14ac:dyDescent="0.35">
      <c r="A883" s="192"/>
      <c r="B883" s="195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</row>
    <row r="884" spans="1:12" ht="15" customHeight="1" x14ac:dyDescent="0.35">
      <c r="A884" s="192"/>
      <c r="B884" s="195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</row>
    <row r="885" spans="1:12" ht="15" customHeight="1" x14ac:dyDescent="0.35">
      <c r="A885" s="192"/>
      <c r="B885" s="195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</row>
    <row r="886" spans="1:12" ht="15" customHeight="1" x14ac:dyDescent="0.35">
      <c r="A886" s="192"/>
      <c r="B886" s="195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</row>
    <row r="887" spans="1:12" ht="15" customHeight="1" x14ac:dyDescent="0.35">
      <c r="A887" s="192"/>
      <c r="B887" s="195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</row>
    <row r="888" spans="1:12" ht="15" customHeight="1" x14ac:dyDescent="0.35">
      <c r="A888" s="192"/>
      <c r="B888" s="195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</row>
    <row r="889" spans="1:12" ht="15" customHeight="1" x14ac:dyDescent="0.35">
      <c r="A889" s="192"/>
      <c r="B889" s="195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</row>
    <row r="890" spans="1:12" ht="15" customHeight="1" x14ac:dyDescent="0.35">
      <c r="A890" s="192"/>
      <c r="B890" s="195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</row>
    <row r="891" spans="1:12" ht="15" customHeight="1" x14ac:dyDescent="0.35">
      <c r="A891" s="192"/>
      <c r="B891" s="195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</row>
    <row r="892" spans="1:12" ht="15" customHeight="1" x14ac:dyDescent="0.35">
      <c r="A892" s="192"/>
      <c r="B892" s="195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</row>
    <row r="893" spans="1:12" ht="15" customHeight="1" x14ac:dyDescent="0.35">
      <c r="A893" s="192"/>
      <c r="B893" s="195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</row>
    <row r="894" spans="1:12" ht="15" customHeight="1" x14ac:dyDescent="0.35">
      <c r="A894" s="192"/>
      <c r="B894" s="195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</row>
    <row r="895" spans="1:12" ht="15" customHeight="1" x14ac:dyDescent="0.35">
      <c r="A895" s="192"/>
      <c r="B895" s="195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</row>
    <row r="896" spans="1:12" ht="15" customHeight="1" x14ac:dyDescent="0.35">
      <c r="A896" s="192"/>
      <c r="B896" s="195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</row>
    <row r="897" spans="1:12" ht="15" customHeight="1" x14ac:dyDescent="0.35">
      <c r="A897" s="192"/>
      <c r="B897" s="195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</row>
    <row r="898" spans="1:12" ht="15" customHeight="1" x14ac:dyDescent="0.35">
      <c r="A898" s="192"/>
      <c r="B898" s="195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</row>
    <row r="899" spans="1:12" ht="15" customHeight="1" x14ac:dyDescent="0.35">
      <c r="A899" s="192"/>
      <c r="B899" s="195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</row>
    <row r="900" spans="1:12" ht="15" customHeight="1" x14ac:dyDescent="0.35">
      <c r="A900" s="192"/>
      <c r="B900" s="195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</row>
    <row r="901" spans="1:12" ht="15" customHeight="1" x14ac:dyDescent="0.35">
      <c r="A901" s="192"/>
      <c r="B901" s="195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</row>
    <row r="902" spans="1:12" ht="15" customHeight="1" x14ac:dyDescent="0.35">
      <c r="A902" s="192"/>
      <c r="B902" s="195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</row>
    <row r="903" spans="1:12" ht="15" customHeight="1" x14ac:dyDescent="0.35">
      <c r="A903" s="192"/>
      <c r="B903" s="195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</row>
    <row r="904" spans="1:12" ht="15" customHeight="1" x14ac:dyDescent="0.35">
      <c r="A904" s="192"/>
      <c r="B904" s="195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</row>
    <row r="905" spans="1:12" ht="15" customHeight="1" x14ac:dyDescent="0.35">
      <c r="A905" s="192"/>
      <c r="B905" s="195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</row>
    <row r="906" spans="1:12" ht="15" customHeight="1" x14ac:dyDescent="0.35">
      <c r="A906" s="192"/>
      <c r="B906" s="195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</row>
    <row r="907" spans="1:12" ht="15" customHeight="1" x14ac:dyDescent="0.35">
      <c r="A907" s="192"/>
      <c r="B907" s="195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</row>
    <row r="908" spans="1:12" ht="15" customHeight="1" x14ac:dyDescent="0.35">
      <c r="A908" s="192"/>
      <c r="B908" s="195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</row>
    <row r="909" spans="1:12" ht="15" customHeight="1" x14ac:dyDescent="0.35">
      <c r="A909" s="192"/>
      <c r="B909" s="195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</row>
    <row r="910" spans="1:12" ht="15" customHeight="1" x14ac:dyDescent="0.35">
      <c r="A910" s="192"/>
      <c r="B910" s="195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</row>
    <row r="911" spans="1:12" ht="15" customHeight="1" x14ac:dyDescent="0.35">
      <c r="A911" s="192"/>
      <c r="B911" s="195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</row>
    <row r="912" spans="1:12" ht="15" customHeight="1" x14ac:dyDescent="0.35">
      <c r="A912" s="192"/>
      <c r="B912" s="195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</row>
    <row r="913" spans="1:12" ht="15" customHeight="1" x14ac:dyDescent="0.35">
      <c r="A913" s="192"/>
      <c r="B913" s="195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</row>
    <row r="914" spans="1:12" ht="15" customHeight="1" x14ac:dyDescent="0.35">
      <c r="A914" s="192"/>
      <c r="B914" s="195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</row>
    <row r="915" spans="1:12" ht="15" customHeight="1" x14ac:dyDescent="0.35">
      <c r="A915" s="192"/>
      <c r="B915" s="195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</row>
    <row r="916" spans="1:12" ht="15" customHeight="1" x14ac:dyDescent="0.35">
      <c r="A916" s="192"/>
      <c r="B916" s="195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</row>
    <row r="917" spans="1:12" ht="15" customHeight="1" x14ac:dyDescent="0.35">
      <c r="A917" s="192"/>
      <c r="B917" s="195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</row>
    <row r="918" spans="1:12" ht="15" customHeight="1" x14ac:dyDescent="0.35">
      <c r="A918" s="192"/>
      <c r="B918" s="195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</row>
    <row r="919" spans="1:12" ht="15" customHeight="1" x14ac:dyDescent="0.35">
      <c r="A919" s="192"/>
      <c r="B919" s="195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</row>
    <row r="920" spans="1:12" ht="15" customHeight="1" x14ac:dyDescent="0.35">
      <c r="A920" s="192"/>
      <c r="B920" s="195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</row>
    <row r="921" spans="1:12" ht="15" customHeight="1" x14ac:dyDescent="0.35">
      <c r="A921" s="192"/>
      <c r="B921" s="195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</row>
    <row r="922" spans="1:12" ht="15" customHeight="1" x14ac:dyDescent="0.35">
      <c r="A922" s="192"/>
      <c r="B922" s="195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</row>
    <row r="923" spans="1:12" ht="15" customHeight="1" x14ac:dyDescent="0.35">
      <c r="A923" s="192"/>
      <c r="B923" s="195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</row>
    <row r="924" spans="1:12" ht="15" customHeight="1" x14ac:dyDescent="0.35">
      <c r="A924" s="192"/>
      <c r="B924" s="195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</row>
    <row r="925" spans="1:12" ht="15" customHeight="1" x14ac:dyDescent="0.35">
      <c r="A925" s="192"/>
      <c r="B925" s="195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</row>
    <row r="926" spans="1:12" ht="15" customHeight="1" x14ac:dyDescent="0.35">
      <c r="A926" s="192"/>
      <c r="B926" s="195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</row>
    <row r="927" spans="1:12" ht="15" customHeight="1" x14ac:dyDescent="0.35">
      <c r="A927" s="192"/>
      <c r="B927" s="195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</row>
    <row r="928" spans="1:12" ht="15" customHeight="1" x14ac:dyDescent="0.35">
      <c r="A928" s="192"/>
      <c r="B928" s="195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</row>
    <row r="929" spans="1:12" ht="15" customHeight="1" x14ac:dyDescent="0.35">
      <c r="A929" s="192"/>
      <c r="B929" s="195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</row>
    <row r="930" spans="1:12" ht="15" customHeight="1" x14ac:dyDescent="0.35">
      <c r="A930" s="192"/>
      <c r="B930" s="195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</row>
    <row r="931" spans="1:12" ht="15" customHeight="1" x14ac:dyDescent="0.35">
      <c r="A931" s="192"/>
      <c r="B931" s="195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</row>
    <row r="932" spans="1:12" ht="15" customHeight="1" x14ac:dyDescent="0.35">
      <c r="A932" s="192"/>
      <c r="B932" s="195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</row>
    <row r="933" spans="1:12" ht="15" customHeight="1" x14ac:dyDescent="0.35">
      <c r="A933" s="192"/>
      <c r="B933" s="195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</row>
    <row r="934" spans="1:12" ht="15" customHeight="1" x14ac:dyDescent="0.35">
      <c r="A934" s="192"/>
      <c r="B934" s="195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</row>
    <row r="935" spans="1:12" ht="15" customHeight="1" x14ac:dyDescent="0.35">
      <c r="A935" s="192"/>
      <c r="B935" s="195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</row>
    <row r="936" spans="1:12" ht="15" customHeight="1" x14ac:dyDescent="0.35">
      <c r="A936" s="192"/>
      <c r="B936" s="195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</row>
    <row r="937" spans="1:12" ht="15" customHeight="1" x14ac:dyDescent="0.35">
      <c r="A937" s="192"/>
      <c r="B937" s="195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</row>
    <row r="938" spans="1:12" ht="15" customHeight="1" x14ac:dyDescent="0.35">
      <c r="A938" s="192"/>
      <c r="B938" s="195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</row>
    <row r="939" spans="1:12" ht="15" customHeight="1" x14ac:dyDescent="0.35">
      <c r="A939" s="192"/>
      <c r="B939" s="195"/>
      <c r="C939" s="181"/>
      <c r="D939" s="181"/>
      <c r="E939" s="181"/>
      <c r="F939" s="181"/>
      <c r="G939" s="181"/>
      <c r="H939" s="181"/>
      <c r="I939" s="181"/>
      <c r="J939" s="181"/>
      <c r="K939" s="181"/>
    </row>
    <row r="940" spans="1:12" ht="15" customHeight="1" x14ac:dyDescent="0.35">
      <c r="A940" s="192"/>
      <c r="B940" s="195"/>
      <c r="C940" s="181"/>
      <c r="D940" s="181"/>
      <c r="E940" s="181"/>
      <c r="F940" s="181"/>
      <c r="G940" s="181"/>
      <c r="H940" s="181"/>
      <c r="I940" s="181"/>
      <c r="J940" s="181"/>
      <c r="K940" s="181"/>
    </row>
    <row r="941" spans="1:12" ht="15" customHeight="1" x14ac:dyDescent="0.35">
      <c r="A941" s="192"/>
      <c r="B941" s="195"/>
      <c r="C941" s="181"/>
      <c r="D941" s="181"/>
      <c r="E941" s="181"/>
      <c r="F941" s="181"/>
      <c r="G941" s="181"/>
      <c r="H941" s="181"/>
      <c r="I941" s="181"/>
      <c r="J941" s="181"/>
      <c r="K941" s="181"/>
    </row>
    <row r="942" spans="1:12" ht="15" customHeight="1" x14ac:dyDescent="0.35">
      <c r="A942" s="192"/>
      <c r="B942" s="195"/>
      <c r="C942" s="181"/>
      <c r="D942" s="181"/>
      <c r="E942" s="181"/>
      <c r="F942" s="181"/>
      <c r="G942" s="181"/>
      <c r="H942" s="181"/>
      <c r="I942" s="181"/>
      <c r="J942" s="181"/>
      <c r="K942" s="181"/>
    </row>
    <row r="943" spans="1:12" ht="15" customHeight="1" x14ac:dyDescent="0.35">
      <c r="A943" s="192"/>
      <c r="B943" s="195"/>
      <c r="C943" s="181"/>
      <c r="D943" s="181"/>
      <c r="E943" s="181"/>
      <c r="F943" s="181"/>
      <c r="G943" s="181"/>
      <c r="H943" s="181"/>
      <c r="I943" s="181"/>
      <c r="J943" s="181"/>
      <c r="K943" s="181"/>
    </row>
    <row r="944" spans="1:12" ht="15" customHeight="1" x14ac:dyDescent="0.35">
      <c r="A944" s="192"/>
      <c r="B944" s="195"/>
      <c r="C944" s="181"/>
      <c r="D944" s="181"/>
      <c r="E944" s="181"/>
      <c r="F944" s="181"/>
      <c r="G944" s="181"/>
      <c r="H944" s="181"/>
      <c r="I944" s="181"/>
      <c r="J944" s="181"/>
      <c r="K944" s="181"/>
    </row>
    <row r="945" spans="1:11" ht="15" customHeight="1" x14ac:dyDescent="0.35">
      <c r="A945" s="192"/>
      <c r="B945" s="195"/>
      <c r="C945" s="181"/>
      <c r="D945" s="181"/>
      <c r="E945" s="181"/>
      <c r="F945" s="181"/>
      <c r="G945" s="181"/>
      <c r="H945" s="181"/>
      <c r="I945" s="181"/>
      <c r="J945" s="181"/>
      <c r="K945" s="181"/>
    </row>
    <row r="946" spans="1:11" ht="15" customHeight="1" x14ac:dyDescent="0.35">
      <c r="A946" s="192"/>
      <c r="B946" s="195"/>
      <c r="C946" s="181"/>
      <c r="D946" s="181"/>
      <c r="E946" s="181"/>
      <c r="F946" s="181"/>
      <c r="G946" s="181"/>
      <c r="H946" s="181"/>
      <c r="I946" s="181"/>
      <c r="J946" s="181"/>
      <c r="K946" s="181"/>
    </row>
    <row r="947" spans="1:11" ht="15" customHeight="1" x14ac:dyDescent="0.35">
      <c r="A947" s="192"/>
      <c r="B947" s="195"/>
      <c r="C947" s="181"/>
      <c r="D947" s="181"/>
      <c r="E947" s="181"/>
      <c r="F947" s="181"/>
      <c r="G947" s="181"/>
      <c r="H947" s="181"/>
      <c r="I947" s="181"/>
      <c r="J947" s="181"/>
      <c r="K947" s="181"/>
    </row>
    <row r="948" spans="1:11" ht="15" customHeight="1" x14ac:dyDescent="0.35">
      <c r="A948" s="192"/>
      <c r="B948" s="195"/>
      <c r="C948" s="181"/>
      <c r="D948" s="181"/>
      <c r="E948" s="181"/>
      <c r="F948" s="181"/>
      <c r="G948" s="181"/>
      <c r="H948" s="181"/>
      <c r="I948" s="181"/>
      <c r="J948" s="181"/>
      <c r="K948" s="181"/>
    </row>
    <row r="949" spans="1:11" ht="15" customHeight="1" x14ac:dyDescent="0.35">
      <c r="A949" s="192"/>
      <c r="B949" s="195"/>
      <c r="C949" s="181"/>
      <c r="D949" s="181"/>
      <c r="E949" s="181"/>
      <c r="F949" s="181"/>
      <c r="G949" s="181"/>
      <c r="H949" s="181"/>
      <c r="I949" s="181"/>
      <c r="J949" s="181"/>
      <c r="K949" s="181"/>
    </row>
    <row r="950" spans="1:11" ht="15" customHeight="1" x14ac:dyDescent="0.35">
      <c r="A950" s="192"/>
      <c r="B950" s="195"/>
      <c r="C950" s="181"/>
      <c r="D950" s="181"/>
      <c r="E950" s="181"/>
      <c r="F950" s="181"/>
      <c r="G950" s="181"/>
      <c r="H950" s="181"/>
      <c r="I950" s="181"/>
      <c r="J950" s="181"/>
      <c r="K950" s="181"/>
    </row>
    <row r="951" spans="1:11" ht="15" customHeight="1" x14ac:dyDescent="0.35">
      <c r="A951" s="192"/>
      <c r="B951" s="195"/>
      <c r="C951" s="181"/>
      <c r="D951" s="181"/>
      <c r="E951" s="181"/>
      <c r="F951" s="181"/>
      <c r="G951" s="181"/>
      <c r="H951" s="181"/>
      <c r="I951" s="181"/>
      <c r="J951" s="181"/>
      <c r="K951" s="181"/>
    </row>
    <row r="952" spans="1:11" ht="15" customHeight="1" x14ac:dyDescent="0.35">
      <c r="A952" s="192"/>
      <c r="B952" s="195"/>
      <c r="C952" s="181"/>
      <c r="D952" s="181"/>
      <c r="E952" s="181"/>
      <c r="F952" s="181"/>
      <c r="G952" s="181"/>
      <c r="H952" s="181"/>
      <c r="I952" s="181"/>
      <c r="J952" s="181"/>
      <c r="K952" s="181"/>
    </row>
    <row r="953" spans="1:11" ht="15" customHeight="1" x14ac:dyDescent="0.35">
      <c r="A953" s="192"/>
      <c r="B953" s="195"/>
      <c r="C953" s="181"/>
      <c r="D953" s="181"/>
      <c r="E953" s="181"/>
      <c r="F953" s="181"/>
      <c r="G953" s="181"/>
      <c r="H953" s="181"/>
      <c r="I953" s="181"/>
      <c r="J953" s="181"/>
      <c r="K953" s="181"/>
    </row>
    <row r="954" spans="1:11" ht="15" customHeight="1" x14ac:dyDescent="0.35">
      <c r="A954" s="192"/>
      <c r="B954" s="195"/>
      <c r="C954" s="181"/>
      <c r="D954" s="181"/>
      <c r="E954" s="181"/>
      <c r="F954" s="181"/>
      <c r="G954" s="181"/>
      <c r="H954" s="181"/>
      <c r="I954" s="181"/>
      <c r="J954" s="181"/>
      <c r="K954" s="181"/>
    </row>
    <row r="955" spans="1:11" ht="15" customHeight="1" x14ac:dyDescent="0.35">
      <c r="A955" s="192"/>
      <c r="B955" s="195"/>
      <c r="C955" s="181"/>
      <c r="D955" s="181"/>
      <c r="E955" s="181"/>
      <c r="F955" s="181"/>
      <c r="G955" s="181"/>
      <c r="H955" s="181"/>
      <c r="I955" s="181"/>
      <c r="J955" s="181"/>
      <c r="K955" s="181"/>
    </row>
    <row r="956" spans="1:11" ht="15" customHeight="1" x14ac:dyDescent="0.35">
      <c r="A956" s="192"/>
      <c r="B956" s="195"/>
      <c r="C956" s="181"/>
      <c r="D956" s="181"/>
      <c r="E956" s="181"/>
      <c r="F956" s="181"/>
      <c r="G956" s="181"/>
      <c r="H956" s="181"/>
      <c r="I956" s="181"/>
      <c r="J956" s="181"/>
      <c r="K956" s="181"/>
    </row>
    <row r="957" spans="1:11" ht="15" customHeight="1" x14ac:dyDescent="0.35">
      <c r="A957" s="192"/>
      <c r="B957" s="195"/>
      <c r="C957" s="181"/>
      <c r="D957" s="181"/>
      <c r="E957" s="181"/>
      <c r="F957" s="181"/>
      <c r="G957" s="181"/>
      <c r="H957" s="181"/>
      <c r="I957" s="181"/>
      <c r="J957" s="181"/>
      <c r="K957" s="181"/>
    </row>
    <row r="958" spans="1:11" ht="15" customHeight="1" x14ac:dyDescent="0.35">
      <c r="A958" s="192"/>
      <c r="B958" s="195"/>
      <c r="C958" s="181"/>
      <c r="D958" s="181"/>
      <c r="E958" s="181"/>
      <c r="F958" s="181"/>
      <c r="G958" s="181"/>
      <c r="H958" s="181"/>
      <c r="I958" s="181"/>
      <c r="J958" s="181"/>
      <c r="K958" s="181"/>
    </row>
    <row r="959" spans="1:11" ht="15" customHeight="1" x14ac:dyDescent="0.35">
      <c r="A959" s="192"/>
      <c r="B959" s="195"/>
      <c r="C959" s="181"/>
      <c r="D959" s="181"/>
      <c r="E959" s="181"/>
      <c r="F959" s="181"/>
      <c r="G959" s="181"/>
      <c r="H959" s="181"/>
      <c r="I959" s="181"/>
      <c r="J959" s="181"/>
      <c r="K959" s="181"/>
    </row>
    <row r="960" spans="1:11" ht="15" customHeight="1" x14ac:dyDescent="0.35">
      <c r="A960" s="192"/>
      <c r="B960" s="195"/>
      <c r="C960" s="181"/>
      <c r="D960" s="181"/>
      <c r="E960" s="181"/>
      <c r="F960" s="181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5"/>
      <c r="C961" s="181"/>
      <c r="D961" s="181"/>
      <c r="E961" s="181"/>
      <c r="F961" s="181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5"/>
      <c r="C962" s="181"/>
      <c r="D962" s="181"/>
      <c r="E962" s="181"/>
      <c r="F962" s="181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5"/>
      <c r="C963" s="181"/>
      <c r="D963" s="181"/>
      <c r="E963" s="181"/>
      <c r="F963" s="181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5"/>
      <c r="C964" s="181"/>
      <c r="D964" s="181"/>
      <c r="E964" s="181"/>
      <c r="F964" s="181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5"/>
      <c r="C965" s="181"/>
      <c r="D965" s="181"/>
      <c r="E965" s="181"/>
      <c r="F965" s="181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5"/>
      <c r="C966" s="181"/>
      <c r="D966" s="181"/>
      <c r="E966" s="181"/>
      <c r="F966" s="181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5"/>
      <c r="C967" s="181"/>
      <c r="D967" s="181"/>
      <c r="E967" s="181"/>
      <c r="F967" s="181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5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5"/>
      <c r="C969" s="181"/>
      <c r="D969" s="181"/>
      <c r="E969" s="181"/>
      <c r="F969" s="181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5"/>
      <c r="C970" s="181"/>
      <c r="D970" s="181"/>
      <c r="E970" s="181"/>
      <c r="F970" s="181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5"/>
      <c r="C971" s="181"/>
      <c r="D971" s="181"/>
      <c r="E971" s="181"/>
      <c r="F971" s="181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5"/>
      <c r="C972" s="181"/>
      <c r="D972" s="181"/>
      <c r="E972" s="181"/>
      <c r="F972" s="181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5"/>
      <c r="C973" s="181"/>
      <c r="D973" s="181"/>
      <c r="E973" s="181"/>
      <c r="F973" s="181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5"/>
      <c r="C974" s="181"/>
      <c r="D974" s="181"/>
      <c r="E974" s="181"/>
      <c r="F974" s="181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5"/>
      <c r="C975" s="181"/>
      <c r="D975" s="181"/>
      <c r="E975" s="181"/>
      <c r="F975" s="181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5"/>
      <c r="C976" s="181"/>
      <c r="D976" s="181"/>
      <c r="E976" s="181"/>
      <c r="F976" s="181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5"/>
      <c r="C977" s="181"/>
      <c r="D977" s="181"/>
      <c r="E977" s="181"/>
      <c r="F977" s="181"/>
      <c r="G977" s="181"/>
      <c r="H977" s="181"/>
      <c r="I977" s="181"/>
      <c r="J977" s="181"/>
      <c r="K977" s="181"/>
    </row>
  </sheetData>
  <mergeCells count="1">
    <mergeCell ref="A1:L1"/>
  </mergeCells>
  <dataValidations count="1">
    <dataValidation type="list" allowBlank="1" showInputMessage="1" showErrorMessage="1" sqref="E3:E20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G30" sqref="G30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3" t="s">
        <v>571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556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H16" sqref="H16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356" t="s">
        <v>572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977</v>
      </c>
      <c r="J2" s="203" t="s">
        <v>978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17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556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360" t="s">
        <v>979</v>
      </c>
      <c r="H7" s="361"/>
      <c r="I7" s="361"/>
      <c r="J7" s="361"/>
      <c r="K7" s="361"/>
      <c r="L7" s="362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96"/>
  <sheetViews>
    <sheetView topLeftCell="A2" zoomScaleNormal="100" workbookViewId="0">
      <selection activeCell="F9" sqref="F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353" t="s">
        <v>573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702</v>
      </c>
      <c r="B3" s="143" t="s">
        <v>703</v>
      </c>
      <c r="C3" s="136" t="s">
        <v>334</v>
      </c>
      <c r="D3" s="136" t="s">
        <v>335</v>
      </c>
      <c r="F3" s="136" t="s">
        <v>11</v>
      </c>
      <c r="G3" s="136" t="s">
        <v>488</v>
      </c>
      <c r="H3" s="143" t="s">
        <v>704</v>
      </c>
      <c r="I3" s="301">
        <v>45484</v>
      </c>
      <c r="J3" s="136" t="s">
        <v>489</v>
      </c>
      <c r="K3" s="250">
        <v>45901</v>
      </c>
      <c r="L3" s="250">
        <v>47726</v>
      </c>
      <c r="M3" s="175">
        <v>429301</v>
      </c>
      <c r="N3" s="175">
        <v>33241</v>
      </c>
      <c r="O3" s="175">
        <f t="shared" ref="O3:O5" si="0">SUM(M3:N3)</f>
        <v>462542</v>
      </c>
      <c r="P3" s="175"/>
      <c r="Q3" s="136"/>
    </row>
    <row r="4" spans="1:26" s="138" customFormat="1" ht="28.5" customHeight="1" x14ac:dyDescent="0.35">
      <c r="A4" s="136" t="s">
        <v>705</v>
      </c>
      <c r="B4" s="143" t="s">
        <v>706</v>
      </c>
      <c r="C4" s="136" t="s">
        <v>707</v>
      </c>
      <c r="D4" s="136" t="s">
        <v>708</v>
      </c>
      <c r="F4" s="136" t="s">
        <v>11</v>
      </c>
      <c r="G4" s="136" t="s">
        <v>488</v>
      </c>
      <c r="H4" s="143" t="s">
        <v>704</v>
      </c>
      <c r="I4" s="301">
        <v>45488</v>
      </c>
      <c r="J4" s="136" t="s">
        <v>489</v>
      </c>
      <c r="K4" s="250">
        <v>45536</v>
      </c>
      <c r="L4" s="250">
        <v>47361</v>
      </c>
      <c r="M4" s="175">
        <v>1258415</v>
      </c>
      <c r="N4" s="175">
        <v>100670</v>
      </c>
      <c r="O4" s="175">
        <f t="shared" si="0"/>
        <v>1359085</v>
      </c>
      <c r="P4" s="175"/>
      <c r="Q4" s="136"/>
    </row>
    <row r="5" spans="1:26" s="138" customFormat="1" ht="28.5" customHeight="1" x14ac:dyDescent="0.35">
      <c r="A5" s="136" t="s">
        <v>733</v>
      </c>
      <c r="B5" s="143" t="s">
        <v>734</v>
      </c>
      <c r="C5" s="136" t="s">
        <v>707</v>
      </c>
      <c r="D5" s="136" t="s">
        <v>708</v>
      </c>
      <c r="E5" s="136"/>
      <c r="F5" s="136" t="s">
        <v>11</v>
      </c>
      <c r="G5" s="136" t="s">
        <v>488</v>
      </c>
      <c r="H5" s="143" t="s">
        <v>704</v>
      </c>
      <c r="I5" s="301">
        <v>45502</v>
      </c>
      <c r="J5" s="136" t="s">
        <v>489</v>
      </c>
      <c r="K5" s="250">
        <v>45536</v>
      </c>
      <c r="L5" s="250">
        <v>46630</v>
      </c>
      <c r="M5" s="175">
        <v>563126</v>
      </c>
      <c r="N5" s="175">
        <v>129519</v>
      </c>
      <c r="O5" s="175">
        <f t="shared" si="0"/>
        <v>692645</v>
      </c>
      <c r="P5" s="175"/>
      <c r="Q5" s="136"/>
    </row>
    <row r="6" spans="1:26" s="137" customFormat="1" ht="25" customHeight="1" x14ac:dyDescent="0.35">
      <c r="A6" s="17"/>
      <c r="B6" s="123"/>
      <c r="C6" s="16"/>
      <c r="D6" s="16"/>
      <c r="E6" s="16"/>
      <c r="F6" s="16"/>
      <c r="G6" s="17"/>
      <c r="H6" s="16"/>
      <c r="I6" s="125"/>
      <c r="J6" s="16"/>
      <c r="K6" s="132" t="s">
        <v>556</v>
      </c>
      <c r="L6" s="126">
        <f>COUNT(M3:M5)</f>
        <v>3</v>
      </c>
      <c r="M6" s="159">
        <f>SUM(M3:M5)</f>
        <v>2250842</v>
      </c>
      <c r="N6" s="159">
        <f>SUM(N3:N5)</f>
        <v>263430</v>
      </c>
      <c r="O6" s="159">
        <f>SUM(O3:O5)</f>
        <v>2514272</v>
      </c>
      <c r="P6" s="16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4.25" customHeight="1" x14ac:dyDescent="0.35">
      <c r="A7" s="115"/>
      <c r="B7" s="22"/>
      <c r="C7" s="10"/>
      <c r="D7" s="10"/>
      <c r="E7" s="10"/>
      <c r="F7" s="10"/>
      <c r="G7" s="115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15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15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15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9"/>
      <c r="L16" s="1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85"/>
  <sheetViews>
    <sheetView topLeftCell="C1" zoomScaleNormal="100" workbookViewId="0">
      <selection activeCell="I19" sqref="I19"/>
    </sheetView>
  </sheetViews>
  <sheetFormatPr defaultColWidth="12.58203125" defaultRowHeight="15" customHeight="1" x14ac:dyDescent="0.3"/>
  <cols>
    <col min="1" max="1" width="11.75" style="137" customWidth="1"/>
    <col min="2" max="2" width="64.58203125" style="137" customWidth="1"/>
    <col min="3" max="3" width="17.08203125" style="137" customWidth="1"/>
    <col min="4" max="4" width="14" style="137" customWidth="1"/>
    <col min="5" max="5" width="16.5" style="137" customWidth="1"/>
    <col min="6" max="6" width="36.33203125" style="191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359" t="s">
        <v>574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68" t="s">
        <v>558</v>
      </c>
      <c r="B2" s="268" t="s">
        <v>471</v>
      </c>
      <c r="C2" s="268" t="s">
        <v>472</v>
      </c>
      <c r="D2" s="268" t="s">
        <v>559</v>
      </c>
      <c r="E2" s="268" t="s">
        <v>560</v>
      </c>
      <c r="F2" s="268" t="s">
        <v>561</v>
      </c>
      <c r="G2" s="268" t="s">
        <v>477</v>
      </c>
      <c r="H2" s="268" t="s">
        <v>562</v>
      </c>
      <c r="I2" s="269" t="s">
        <v>977</v>
      </c>
      <c r="J2" s="269" t="s">
        <v>975</v>
      </c>
      <c r="K2" s="268" t="s">
        <v>5</v>
      </c>
      <c r="L2" s="268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7" s="182" customFormat="1" ht="30" customHeight="1" x14ac:dyDescent="0.35">
      <c r="A3" s="276">
        <v>21536</v>
      </c>
      <c r="B3" s="277" t="s">
        <v>549</v>
      </c>
      <c r="C3" s="277" t="s">
        <v>334</v>
      </c>
      <c r="D3" s="277" t="s">
        <v>335</v>
      </c>
      <c r="E3" s="277" t="s">
        <v>11</v>
      </c>
      <c r="F3" s="277" t="s">
        <v>336</v>
      </c>
      <c r="G3" s="278" t="s">
        <v>542</v>
      </c>
      <c r="H3" s="279">
        <v>45474</v>
      </c>
      <c r="I3" s="280">
        <v>429389</v>
      </c>
      <c r="J3" s="280">
        <v>33151</v>
      </c>
      <c r="K3" s="328">
        <v>462540</v>
      </c>
      <c r="L3" s="214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66"/>
    </row>
    <row r="4" spans="1:27" s="138" customFormat="1" ht="30" customHeight="1" x14ac:dyDescent="0.35">
      <c r="A4" s="276">
        <v>21670</v>
      </c>
      <c r="B4" s="277" t="s">
        <v>951</v>
      </c>
      <c r="C4" s="277" t="s">
        <v>55</v>
      </c>
      <c r="D4" s="277" t="s">
        <v>235</v>
      </c>
      <c r="E4" s="277" t="s">
        <v>11</v>
      </c>
      <c r="F4" s="277" t="s">
        <v>336</v>
      </c>
      <c r="G4" s="278" t="s">
        <v>952</v>
      </c>
      <c r="H4" s="279">
        <v>45474</v>
      </c>
      <c r="I4" s="280">
        <v>17372</v>
      </c>
      <c r="J4" s="280"/>
      <c r="K4" s="328">
        <v>17372</v>
      </c>
      <c r="L4" s="265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267"/>
    </row>
    <row r="5" spans="1:27" s="138" customFormat="1" ht="30" customHeight="1" x14ac:dyDescent="0.35">
      <c r="A5" s="276">
        <v>21964</v>
      </c>
      <c r="B5" s="277" t="s">
        <v>953</v>
      </c>
      <c r="C5" s="277" t="s">
        <v>954</v>
      </c>
      <c r="D5" s="277" t="s">
        <v>955</v>
      </c>
      <c r="E5" s="277" t="s">
        <v>11</v>
      </c>
      <c r="F5" s="277" t="s">
        <v>336</v>
      </c>
      <c r="G5" s="278" t="s">
        <v>956</v>
      </c>
      <c r="H5" s="279">
        <v>45474</v>
      </c>
      <c r="I5" s="280">
        <v>344308.36</v>
      </c>
      <c r="J5" s="280">
        <v>34430.839999999997</v>
      </c>
      <c r="K5" s="328">
        <v>378739.19999999995</v>
      </c>
      <c r="L5" s="265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267"/>
    </row>
    <row r="6" spans="1:27" s="138" customFormat="1" ht="30" customHeight="1" x14ac:dyDescent="0.35">
      <c r="A6" s="276">
        <v>21621</v>
      </c>
      <c r="B6" s="277" t="s">
        <v>550</v>
      </c>
      <c r="C6" s="277" t="s">
        <v>551</v>
      </c>
      <c r="D6" s="277" t="s">
        <v>552</v>
      </c>
      <c r="E6" s="277" t="s">
        <v>11</v>
      </c>
      <c r="F6" s="277" t="s">
        <v>285</v>
      </c>
      <c r="G6" s="278" t="s">
        <v>957</v>
      </c>
      <c r="H6" s="279">
        <v>45505</v>
      </c>
      <c r="I6" s="281">
        <v>267102</v>
      </c>
      <c r="J6" s="282">
        <v>21368</v>
      </c>
      <c r="K6" s="328">
        <v>288470</v>
      </c>
      <c r="L6" s="265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267"/>
    </row>
    <row r="7" spans="1:27" s="151" customFormat="1" ht="30" customHeight="1" x14ac:dyDescent="0.35">
      <c r="A7" s="276">
        <v>21622</v>
      </c>
      <c r="B7" s="277" t="s">
        <v>553</v>
      </c>
      <c r="C7" s="277" t="s">
        <v>551</v>
      </c>
      <c r="D7" s="277" t="s">
        <v>552</v>
      </c>
      <c r="E7" s="277" t="s">
        <v>11</v>
      </c>
      <c r="F7" s="277" t="s">
        <v>285</v>
      </c>
      <c r="G7" s="278" t="s">
        <v>957</v>
      </c>
      <c r="H7" s="279">
        <v>45505</v>
      </c>
      <c r="I7" s="280">
        <v>267102</v>
      </c>
      <c r="J7" s="280">
        <v>21368</v>
      </c>
      <c r="K7" s="328">
        <v>288470</v>
      </c>
      <c r="L7" s="265"/>
    </row>
    <row r="8" spans="1:27" s="151" customFormat="1" ht="30" customHeight="1" x14ac:dyDescent="0.35">
      <c r="A8" s="276">
        <v>21623</v>
      </c>
      <c r="B8" s="277" t="s">
        <v>554</v>
      </c>
      <c r="C8" s="277" t="s">
        <v>551</v>
      </c>
      <c r="D8" s="277" t="s">
        <v>552</v>
      </c>
      <c r="E8" s="277" t="s">
        <v>11</v>
      </c>
      <c r="F8" s="277" t="s">
        <v>285</v>
      </c>
      <c r="G8" s="278" t="s">
        <v>957</v>
      </c>
      <c r="H8" s="279">
        <v>45505</v>
      </c>
      <c r="I8" s="280">
        <v>267102</v>
      </c>
      <c r="J8" s="280">
        <v>21368</v>
      </c>
      <c r="K8" s="328">
        <v>288470</v>
      </c>
      <c r="L8" s="265"/>
    </row>
    <row r="9" spans="1:27" s="151" customFormat="1" ht="30" customHeight="1" x14ac:dyDescent="0.35">
      <c r="A9" s="276">
        <v>21654</v>
      </c>
      <c r="B9" s="277" t="s">
        <v>958</v>
      </c>
      <c r="C9" s="277" t="s">
        <v>55</v>
      </c>
      <c r="D9" s="277" t="s">
        <v>235</v>
      </c>
      <c r="E9" s="277" t="s">
        <v>11</v>
      </c>
      <c r="F9" s="277" t="s">
        <v>336</v>
      </c>
      <c r="G9" s="278" t="s">
        <v>957</v>
      </c>
      <c r="H9" s="279">
        <v>45505</v>
      </c>
      <c r="I9" s="280">
        <v>222025.44</v>
      </c>
      <c r="J9" s="280">
        <v>19306.560000000001</v>
      </c>
      <c r="K9" s="328">
        <v>241332</v>
      </c>
      <c r="L9" s="265"/>
    </row>
    <row r="10" spans="1:27" s="151" customFormat="1" ht="30" customHeight="1" x14ac:dyDescent="0.35">
      <c r="A10" s="276">
        <v>21976</v>
      </c>
      <c r="B10" s="277" t="s">
        <v>959</v>
      </c>
      <c r="C10" s="277" t="s">
        <v>960</v>
      </c>
      <c r="D10" s="277" t="s">
        <v>961</v>
      </c>
      <c r="E10" s="277" t="s">
        <v>11</v>
      </c>
      <c r="F10" s="277" t="s">
        <v>336</v>
      </c>
      <c r="G10" s="278" t="s">
        <v>962</v>
      </c>
      <c r="H10" s="279">
        <v>45505</v>
      </c>
      <c r="I10" s="280">
        <v>924528</v>
      </c>
      <c r="J10" s="280">
        <v>55472</v>
      </c>
      <c r="K10" s="328">
        <v>980000</v>
      </c>
      <c r="L10" s="182"/>
    </row>
    <row r="11" spans="1:27" s="151" customFormat="1" ht="30" customHeight="1" x14ac:dyDescent="0.35">
      <c r="A11" s="276">
        <v>21977</v>
      </c>
      <c r="B11" s="277" t="s">
        <v>963</v>
      </c>
      <c r="C11" s="277" t="s">
        <v>964</v>
      </c>
      <c r="D11" s="277" t="s">
        <v>965</v>
      </c>
      <c r="E11" s="277" t="s">
        <v>11</v>
      </c>
      <c r="F11" s="277" t="s">
        <v>966</v>
      </c>
      <c r="G11" s="278" t="s">
        <v>967</v>
      </c>
      <c r="H11" s="279">
        <v>45505</v>
      </c>
      <c r="I11" s="281">
        <v>43000</v>
      </c>
      <c r="J11" s="281">
        <v>0</v>
      </c>
      <c r="K11" s="328">
        <v>43000</v>
      </c>
      <c r="L11" s="138"/>
    </row>
    <row r="12" spans="1:27" s="151" customFormat="1" ht="30" customHeight="1" x14ac:dyDescent="0.35">
      <c r="A12" s="276">
        <v>21984</v>
      </c>
      <c r="B12" s="277" t="s">
        <v>968</v>
      </c>
      <c r="C12" s="277" t="s">
        <v>55</v>
      </c>
      <c r="D12" s="277" t="s">
        <v>235</v>
      </c>
      <c r="E12" s="277" t="s">
        <v>11</v>
      </c>
      <c r="F12" s="277" t="s">
        <v>336</v>
      </c>
      <c r="G12" s="278" t="s">
        <v>969</v>
      </c>
      <c r="H12" s="279">
        <v>45505</v>
      </c>
      <c r="I12" s="281">
        <v>1232550</v>
      </c>
      <c r="J12" s="281">
        <v>0</v>
      </c>
      <c r="K12" s="328">
        <v>1232550</v>
      </c>
      <c r="L12" s="138"/>
    </row>
    <row r="13" spans="1:27" s="151" customFormat="1" ht="30" customHeight="1" thickBot="1" x14ac:dyDescent="0.4">
      <c r="A13" s="329">
        <v>21986</v>
      </c>
      <c r="B13" s="330" t="s">
        <v>970</v>
      </c>
      <c r="C13" s="330" t="s">
        <v>964</v>
      </c>
      <c r="D13" s="330" t="s">
        <v>965</v>
      </c>
      <c r="E13" s="330" t="s">
        <v>11</v>
      </c>
      <c r="F13" s="330" t="s">
        <v>11</v>
      </c>
      <c r="G13" s="331" t="s">
        <v>948</v>
      </c>
      <c r="H13" s="332">
        <v>45505</v>
      </c>
      <c r="I13" s="334">
        <v>800000</v>
      </c>
      <c r="J13" s="334">
        <v>0</v>
      </c>
      <c r="K13" s="341">
        <v>800000</v>
      </c>
      <c r="L13" s="263"/>
    </row>
    <row r="14" spans="1:27" ht="30.75" customHeight="1" x14ac:dyDescent="0.35">
      <c r="A14" s="208"/>
      <c r="B14" s="207"/>
      <c r="C14" s="207"/>
      <c r="D14" s="207"/>
      <c r="E14" s="208"/>
      <c r="F14" s="208"/>
      <c r="G14" s="211" t="s">
        <v>556</v>
      </c>
      <c r="H14" s="211">
        <f>COUNT(I3:I13)</f>
        <v>11</v>
      </c>
      <c r="I14" s="212">
        <f>SUM(I3:I13)</f>
        <v>4814478.8</v>
      </c>
      <c r="J14" s="212">
        <f>SUM(J3:J13)</f>
        <v>206464.4</v>
      </c>
      <c r="K14" s="275">
        <f>SUM(K3:K13)</f>
        <v>5020943.2</v>
      </c>
      <c r="L14" s="15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7" ht="14.25" customHeight="1" x14ac:dyDescent="0.35">
      <c r="A15" s="208"/>
      <c r="B15" s="207"/>
      <c r="C15" s="207"/>
      <c r="D15" s="207"/>
      <c r="E15" s="208"/>
      <c r="F15" s="208"/>
      <c r="G15" s="207"/>
      <c r="H15" s="207"/>
      <c r="I15" s="207"/>
      <c r="J15" s="207"/>
      <c r="K15" s="207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7" ht="14.25" customHeight="1" x14ac:dyDescent="0.35">
      <c r="A16" s="208"/>
      <c r="B16" s="207"/>
      <c r="C16" s="207"/>
      <c r="D16" s="207"/>
      <c r="E16" s="208"/>
      <c r="F16" s="208"/>
      <c r="G16" s="209" t="s">
        <v>850</v>
      </c>
      <c r="H16" s="207"/>
      <c r="I16" s="207"/>
      <c r="J16" s="207"/>
      <c r="K16" s="207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92"/>
      <c r="F17" s="192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92"/>
      <c r="F18" s="192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92"/>
      <c r="F19" s="192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92"/>
      <c r="F20" s="192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92"/>
      <c r="F21" s="192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92"/>
      <c r="F22" s="192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92"/>
      <c r="F23" s="192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92"/>
      <c r="F24" s="192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92"/>
      <c r="F25" s="192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92"/>
      <c r="F26" s="192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92"/>
      <c r="F27" s="192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92"/>
      <c r="F28" s="192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92"/>
      <c r="F29" s="192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92"/>
      <c r="F30" s="192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92"/>
      <c r="F31" s="192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92"/>
      <c r="F32" s="192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92"/>
      <c r="F33" s="192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92"/>
      <c r="F34" s="192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92"/>
      <c r="F35" s="192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92"/>
      <c r="F36" s="192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92"/>
      <c r="F37" s="192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92"/>
      <c r="F38" s="192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92"/>
      <c r="F39" s="192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92"/>
      <c r="F40" s="192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92"/>
      <c r="F41" s="192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92"/>
      <c r="F42" s="192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92"/>
      <c r="F43" s="192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92"/>
      <c r="F44" s="192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92"/>
      <c r="F45" s="192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92"/>
      <c r="F46" s="192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92"/>
      <c r="F47" s="192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92"/>
      <c r="F48" s="192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92"/>
      <c r="F49" s="192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92"/>
      <c r="F50" s="192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92"/>
      <c r="F51" s="192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92"/>
      <c r="F52" s="192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92"/>
      <c r="F53" s="192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92"/>
      <c r="F54" s="192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92"/>
      <c r="F55" s="192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92"/>
      <c r="F56" s="192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92"/>
      <c r="F57" s="192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92"/>
      <c r="F58" s="192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92"/>
      <c r="F59" s="192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92"/>
      <c r="F60" s="192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92"/>
      <c r="F61" s="192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92"/>
      <c r="F62" s="192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92"/>
      <c r="F63" s="192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92"/>
      <c r="F64" s="192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92"/>
      <c r="F65" s="192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92"/>
      <c r="F66" s="192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92"/>
      <c r="F67" s="192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92"/>
      <c r="F68" s="192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92"/>
      <c r="F69" s="192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92"/>
      <c r="F70" s="192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92"/>
      <c r="F71" s="192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92"/>
      <c r="F72" s="192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92"/>
      <c r="F73" s="192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92"/>
      <c r="F74" s="192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92"/>
      <c r="F75" s="192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92"/>
      <c r="F76" s="192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92"/>
      <c r="F77" s="192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92"/>
      <c r="F78" s="192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92"/>
      <c r="F79" s="192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92"/>
      <c r="F80" s="192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92"/>
      <c r="F81" s="192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92"/>
      <c r="F82" s="192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92"/>
      <c r="F83" s="192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92"/>
      <c r="F84" s="192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92"/>
      <c r="F85" s="192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92"/>
      <c r="F86" s="192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92"/>
      <c r="F87" s="192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92"/>
      <c r="F88" s="192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92"/>
      <c r="F89" s="192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92"/>
      <c r="F90" s="192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92"/>
      <c r="F91" s="192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92"/>
      <c r="F92" s="192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92"/>
      <c r="F93" s="192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92"/>
      <c r="F94" s="192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92"/>
      <c r="F95" s="192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92"/>
      <c r="F96" s="192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92"/>
      <c r="F97" s="192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92"/>
      <c r="F98" s="192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92"/>
      <c r="F99" s="192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92"/>
      <c r="F100" s="192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92"/>
      <c r="F101" s="192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92"/>
      <c r="F102" s="192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92"/>
      <c r="F103" s="192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92"/>
      <c r="F104" s="192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92"/>
      <c r="F105" s="192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92"/>
      <c r="F106" s="192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92"/>
      <c r="F107" s="192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92"/>
      <c r="F108" s="192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92"/>
      <c r="F109" s="192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92"/>
      <c r="F110" s="192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92"/>
      <c r="F111" s="192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92"/>
      <c r="F112" s="192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92"/>
      <c r="F113" s="192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92"/>
      <c r="F114" s="192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92"/>
      <c r="F115" s="192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92"/>
      <c r="F116" s="192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92"/>
      <c r="F117" s="192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92"/>
      <c r="F118" s="192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92"/>
      <c r="F119" s="192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92"/>
      <c r="F120" s="192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92"/>
      <c r="F121" s="192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92"/>
      <c r="F122" s="192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92"/>
      <c r="F123" s="192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92"/>
      <c r="F124" s="192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92"/>
      <c r="F125" s="192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92"/>
      <c r="F126" s="192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92"/>
      <c r="F127" s="192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92"/>
      <c r="F128" s="192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92"/>
      <c r="F129" s="192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92"/>
      <c r="F130" s="192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92"/>
      <c r="F131" s="192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92"/>
      <c r="F132" s="192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92"/>
      <c r="F133" s="192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92"/>
      <c r="F134" s="192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92"/>
      <c r="F135" s="192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92"/>
      <c r="F136" s="192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92"/>
      <c r="F137" s="192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92"/>
      <c r="F138" s="192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92"/>
      <c r="F139" s="192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92"/>
      <c r="F140" s="192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92"/>
      <c r="F141" s="192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92"/>
      <c r="F142" s="192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92"/>
      <c r="F143" s="192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92"/>
      <c r="F144" s="192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92"/>
      <c r="F145" s="192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92"/>
      <c r="F146" s="192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92"/>
      <c r="F147" s="192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92"/>
      <c r="F148" s="192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92"/>
      <c r="F149" s="192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92"/>
      <c r="F150" s="192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92"/>
      <c r="F151" s="192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92"/>
      <c r="F152" s="192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92"/>
      <c r="F153" s="192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92"/>
      <c r="F154" s="192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92"/>
      <c r="F155" s="192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92"/>
      <c r="F156" s="192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92"/>
      <c r="F157" s="192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92"/>
      <c r="F158" s="192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92"/>
      <c r="F159" s="192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92"/>
      <c r="F160" s="192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92"/>
      <c r="F161" s="192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92"/>
      <c r="F162" s="192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92"/>
      <c r="F163" s="192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92"/>
      <c r="F164" s="192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92"/>
      <c r="F165" s="192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92"/>
      <c r="F166" s="192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92"/>
      <c r="F167" s="192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92"/>
      <c r="F168" s="192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92"/>
      <c r="F169" s="192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92"/>
      <c r="F170" s="192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92"/>
      <c r="F171" s="192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92"/>
      <c r="F172" s="192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92"/>
      <c r="F173" s="192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92"/>
      <c r="F174" s="192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92"/>
      <c r="F175" s="192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92"/>
      <c r="F176" s="192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92"/>
      <c r="F177" s="192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92"/>
      <c r="F178" s="192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92"/>
      <c r="F179" s="192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92"/>
      <c r="F180" s="192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92"/>
      <c r="F181" s="192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92"/>
      <c r="F182" s="192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92"/>
      <c r="F183" s="192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92"/>
      <c r="F184" s="192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92"/>
      <c r="F185" s="192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92"/>
      <c r="F186" s="192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92"/>
      <c r="F187" s="192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92"/>
      <c r="F188" s="192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92"/>
      <c r="F189" s="192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92"/>
      <c r="F190" s="192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92"/>
      <c r="F191" s="192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92"/>
      <c r="F192" s="192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92"/>
      <c r="F193" s="192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92"/>
      <c r="F194" s="192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92"/>
      <c r="F195" s="192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92"/>
      <c r="F196" s="192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92"/>
      <c r="F197" s="192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92"/>
      <c r="F198" s="192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92"/>
      <c r="F199" s="192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92"/>
      <c r="F200" s="192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92"/>
      <c r="F201" s="192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92"/>
      <c r="F202" s="192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92"/>
      <c r="F203" s="192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92"/>
      <c r="F204" s="192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92"/>
      <c r="F205" s="192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92"/>
      <c r="F206" s="192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92"/>
      <c r="F207" s="192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92"/>
      <c r="F208" s="192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92"/>
      <c r="F209" s="192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92"/>
      <c r="F210" s="192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92"/>
      <c r="F211" s="192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92"/>
      <c r="F212" s="192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92"/>
      <c r="F213" s="192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92"/>
      <c r="F214" s="192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92"/>
      <c r="F215" s="192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92"/>
      <c r="F216" s="192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92"/>
      <c r="F217" s="192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92"/>
      <c r="F218" s="192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92"/>
      <c r="F219" s="192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92"/>
      <c r="F220" s="192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92"/>
      <c r="F221" s="192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92"/>
      <c r="F222" s="192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92"/>
      <c r="F223" s="192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92"/>
      <c r="F224" s="192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92"/>
      <c r="F225" s="192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92"/>
      <c r="F226" s="192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92"/>
      <c r="F227" s="192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92"/>
      <c r="F228" s="192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92"/>
      <c r="F229" s="192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92"/>
      <c r="F230" s="192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92"/>
      <c r="F231" s="192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92"/>
      <c r="F232" s="192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92"/>
      <c r="F233" s="192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92"/>
      <c r="F234" s="192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92"/>
      <c r="F235" s="192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92"/>
      <c r="F236" s="192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92"/>
      <c r="F237" s="192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92"/>
      <c r="F238" s="192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92"/>
      <c r="F239" s="192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92"/>
      <c r="F240" s="192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92"/>
      <c r="F241" s="192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92"/>
      <c r="F242" s="192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92"/>
      <c r="F243" s="192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92"/>
      <c r="F244" s="192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92"/>
      <c r="F245" s="192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92"/>
      <c r="F246" s="192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92"/>
      <c r="F247" s="192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92"/>
      <c r="F248" s="192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92"/>
      <c r="F249" s="192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92"/>
      <c r="F250" s="192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92"/>
      <c r="F251" s="192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92"/>
      <c r="F252" s="192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92"/>
      <c r="F253" s="192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92"/>
      <c r="F254" s="192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92"/>
      <c r="F255" s="192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92"/>
      <c r="F256" s="192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92"/>
      <c r="F257" s="192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92"/>
      <c r="F258" s="192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92"/>
      <c r="F259" s="192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92"/>
      <c r="F260" s="192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92"/>
      <c r="F261" s="192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92"/>
      <c r="F262" s="192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92"/>
      <c r="F263" s="192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92"/>
      <c r="F264" s="192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92"/>
      <c r="F265" s="192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92"/>
      <c r="F266" s="192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92"/>
      <c r="F267" s="192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92"/>
      <c r="F268" s="192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92"/>
      <c r="F269" s="192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92"/>
      <c r="F270" s="192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92"/>
      <c r="F271" s="192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92"/>
      <c r="F272" s="192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92"/>
      <c r="F273" s="192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92"/>
      <c r="F274" s="192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92"/>
      <c r="F275" s="192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92"/>
      <c r="F276" s="192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92"/>
      <c r="F277" s="192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92"/>
      <c r="F278" s="192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92"/>
      <c r="F279" s="192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92"/>
      <c r="F280" s="192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92"/>
      <c r="F281" s="192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92"/>
      <c r="F282" s="192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92"/>
      <c r="F283" s="192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92"/>
      <c r="F284" s="192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92"/>
      <c r="F285" s="192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92"/>
      <c r="F286" s="192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92"/>
      <c r="F287" s="192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92"/>
      <c r="F288" s="192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92"/>
      <c r="F289" s="192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92"/>
      <c r="F290" s="192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92"/>
      <c r="F291" s="192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92"/>
      <c r="F292" s="192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92"/>
      <c r="F293" s="192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92"/>
      <c r="F294" s="192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92"/>
      <c r="F295" s="192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92"/>
      <c r="F296" s="192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92"/>
      <c r="F297" s="192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92"/>
      <c r="F298" s="192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92"/>
      <c r="F299" s="192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92"/>
      <c r="F300" s="192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92"/>
      <c r="F301" s="192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92"/>
      <c r="F302" s="192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92"/>
      <c r="F303" s="192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92"/>
      <c r="F304" s="192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92"/>
      <c r="F305" s="192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92"/>
      <c r="F306" s="192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92"/>
      <c r="F307" s="192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92"/>
      <c r="F308" s="192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92"/>
      <c r="F309" s="192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92"/>
      <c r="F310" s="192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92"/>
      <c r="F311" s="192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92"/>
      <c r="F312" s="192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92"/>
      <c r="F313" s="192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92"/>
      <c r="F314" s="192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92"/>
      <c r="F315" s="192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92"/>
      <c r="F316" s="192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92"/>
      <c r="F317" s="192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92"/>
      <c r="F318" s="192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92"/>
      <c r="F319" s="192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92"/>
      <c r="F320" s="192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92"/>
      <c r="F321" s="192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92"/>
      <c r="F322" s="192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92"/>
      <c r="F323" s="192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92"/>
      <c r="F324" s="192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92"/>
      <c r="F325" s="192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92"/>
      <c r="F326" s="192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92"/>
      <c r="F327" s="192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92"/>
      <c r="F328" s="192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92"/>
      <c r="F329" s="192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92"/>
      <c r="F330" s="192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92"/>
      <c r="F331" s="192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92"/>
      <c r="F332" s="192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92"/>
      <c r="F333" s="192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92"/>
      <c r="F334" s="192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92"/>
      <c r="F335" s="192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92"/>
      <c r="F336" s="192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92"/>
      <c r="F337" s="192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92"/>
      <c r="F338" s="192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92"/>
      <c r="F339" s="192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92"/>
      <c r="F340" s="192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92"/>
      <c r="F341" s="192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92"/>
      <c r="F342" s="192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92"/>
      <c r="F343" s="192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92"/>
      <c r="F344" s="192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92"/>
      <c r="F345" s="192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92"/>
      <c r="F346" s="192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92"/>
      <c r="F347" s="192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92"/>
      <c r="F348" s="192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92"/>
      <c r="F349" s="192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92"/>
      <c r="F350" s="192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92"/>
      <c r="F351" s="192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92"/>
      <c r="F352" s="192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92"/>
      <c r="F353" s="192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92"/>
      <c r="F354" s="192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92"/>
      <c r="F355" s="192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92"/>
      <c r="F356" s="192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92"/>
      <c r="F357" s="192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92"/>
      <c r="F358" s="192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92"/>
      <c r="F359" s="192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92"/>
      <c r="F360" s="192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92"/>
      <c r="F361" s="192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92"/>
      <c r="F362" s="192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92"/>
      <c r="F363" s="192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92"/>
      <c r="F364" s="192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92"/>
      <c r="F365" s="192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92"/>
      <c r="F366" s="192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92"/>
      <c r="F367" s="192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92"/>
      <c r="F368" s="192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92"/>
      <c r="F369" s="192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92"/>
      <c r="F370" s="192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92"/>
      <c r="F371" s="192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92"/>
      <c r="F372" s="192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92"/>
      <c r="F373" s="192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92"/>
      <c r="F374" s="192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92"/>
      <c r="F375" s="192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92"/>
      <c r="F376" s="192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92"/>
      <c r="F377" s="192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92"/>
      <c r="F378" s="192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92"/>
      <c r="F379" s="192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92"/>
      <c r="F380" s="192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92"/>
      <c r="F381" s="192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92"/>
      <c r="F382" s="192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92"/>
      <c r="F383" s="192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92"/>
      <c r="F384" s="192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92"/>
      <c r="F385" s="192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92"/>
      <c r="F386" s="192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92"/>
      <c r="F387" s="192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92"/>
      <c r="F388" s="192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92"/>
      <c r="F389" s="192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92"/>
      <c r="F390" s="192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92"/>
      <c r="F391" s="192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92"/>
      <c r="F392" s="192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92"/>
      <c r="F393" s="192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92"/>
      <c r="F394" s="192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92"/>
      <c r="F395" s="192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92"/>
      <c r="F396" s="192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92"/>
      <c r="F397" s="192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92"/>
      <c r="F398" s="192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92"/>
      <c r="F399" s="192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92"/>
      <c r="F400" s="192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92"/>
      <c r="F401" s="192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92"/>
      <c r="F402" s="192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92"/>
      <c r="F403" s="192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92"/>
      <c r="F404" s="192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92"/>
      <c r="F405" s="192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92"/>
      <c r="F406" s="192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92"/>
      <c r="F407" s="192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92"/>
      <c r="F408" s="192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92"/>
      <c r="F409" s="192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92"/>
      <c r="F410" s="192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92"/>
      <c r="F411" s="192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92"/>
      <c r="F412" s="192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92"/>
      <c r="F413" s="192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92"/>
      <c r="F414" s="192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92"/>
      <c r="F415" s="192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92"/>
      <c r="F416" s="192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92"/>
      <c r="F417" s="192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92"/>
      <c r="F418" s="192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92"/>
      <c r="F419" s="192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92"/>
      <c r="F420" s="192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92"/>
      <c r="F421" s="192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92"/>
      <c r="F422" s="192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92"/>
      <c r="F423" s="192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92"/>
      <c r="F424" s="192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92"/>
      <c r="F425" s="192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92"/>
      <c r="F426" s="192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92"/>
      <c r="F427" s="192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92"/>
      <c r="F428" s="192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92"/>
      <c r="F429" s="192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92"/>
      <c r="F430" s="192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92"/>
      <c r="F431" s="192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92"/>
      <c r="F432" s="192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92"/>
      <c r="F433" s="192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92"/>
      <c r="F434" s="192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92"/>
      <c r="F435" s="192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92"/>
      <c r="F436" s="192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92"/>
      <c r="F437" s="192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92"/>
      <c r="F438" s="192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92"/>
      <c r="F439" s="192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92"/>
      <c r="F440" s="192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92"/>
      <c r="F441" s="192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92"/>
      <c r="F442" s="192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92"/>
      <c r="F443" s="192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92"/>
      <c r="F444" s="192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92"/>
      <c r="F445" s="192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92"/>
      <c r="F446" s="192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92"/>
      <c r="F447" s="192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92"/>
      <c r="F448" s="192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92"/>
      <c r="F449" s="192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92"/>
      <c r="F450" s="192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92"/>
      <c r="F451" s="192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92"/>
      <c r="F452" s="192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92"/>
      <c r="F453" s="192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92"/>
      <c r="F454" s="192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92"/>
      <c r="F455" s="192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92"/>
      <c r="F456" s="192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92"/>
      <c r="F457" s="192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92"/>
      <c r="F458" s="192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92"/>
      <c r="F459" s="192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92"/>
      <c r="F460" s="192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92"/>
      <c r="F461" s="192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92"/>
      <c r="F462" s="192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92"/>
      <c r="F463" s="192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92"/>
      <c r="F464" s="192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92"/>
      <c r="F465" s="192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92"/>
      <c r="F466" s="192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92"/>
      <c r="F467" s="192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92"/>
      <c r="F468" s="192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92"/>
      <c r="F469" s="192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92"/>
      <c r="F470" s="192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92"/>
      <c r="F471" s="192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92"/>
      <c r="F472" s="192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92"/>
      <c r="F473" s="192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92"/>
      <c r="F474" s="192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92"/>
      <c r="F475" s="192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92"/>
      <c r="F476" s="192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92"/>
      <c r="F477" s="192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92"/>
      <c r="F478" s="192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92"/>
      <c r="F479" s="192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92"/>
      <c r="F480" s="192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92"/>
      <c r="F481" s="192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92"/>
      <c r="F482" s="192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92"/>
      <c r="F483" s="192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92"/>
      <c r="F484" s="192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92"/>
      <c r="F485" s="192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92"/>
      <c r="F486" s="192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92"/>
      <c r="F487" s="192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92"/>
      <c r="F488" s="192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92"/>
      <c r="F489" s="192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92"/>
      <c r="F490" s="192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92"/>
      <c r="F491" s="192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92"/>
      <c r="F492" s="192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92"/>
      <c r="F493" s="192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92"/>
      <c r="F494" s="192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92"/>
      <c r="F495" s="192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92"/>
      <c r="F496" s="192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92"/>
      <c r="F497" s="192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92"/>
      <c r="F498" s="192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92"/>
      <c r="F499" s="192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92"/>
      <c r="F500" s="192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92"/>
      <c r="F501" s="192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92"/>
      <c r="F502" s="192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92"/>
      <c r="F503" s="192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92"/>
      <c r="F504" s="192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92"/>
      <c r="F505" s="192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92"/>
      <c r="F506" s="192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92"/>
      <c r="F507" s="192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92"/>
      <c r="F508" s="192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92"/>
      <c r="F509" s="192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92"/>
      <c r="F510" s="192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92"/>
      <c r="F511" s="192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92"/>
      <c r="F512" s="192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92"/>
      <c r="F513" s="192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92"/>
      <c r="F514" s="192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92"/>
      <c r="F515" s="192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92"/>
      <c r="F516" s="192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92"/>
      <c r="F517" s="192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92"/>
      <c r="F518" s="192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92"/>
      <c r="F519" s="192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92"/>
      <c r="F520" s="192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92"/>
      <c r="F521" s="192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92"/>
      <c r="F522" s="192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92"/>
      <c r="F523" s="192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92"/>
      <c r="F524" s="192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92"/>
      <c r="F525" s="192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92"/>
      <c r="F526" s="192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92"/>
      <c r="F527" s="192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92"/>
      <c r="F528" s="192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92"/>
      <c r="F529" s="192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92"/>
      <c r="F530" s="192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92"/>
      <c r="F531" s="192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92"/>
      <c r="F532" s="192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92"/>
      <c r="F533" s="192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92"/>
      <c r="F534" s="192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92"/>
      <c r="F535" s="192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92"/>
      <c r="F536" s="192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92"/>
      <c r="F537" s="192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92"/>
      <c r="F538" s="192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92"/>
      <c r="F539" s="192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92"/>
      <c r="F540" s="192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92"/>
      <c r="F541" s="192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92"/>
      <c r="F542" s="192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92"/>
      <c r="F543" s="192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92"/>
      <c r="F544" s="192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92"/>
      <c r="F545" s="192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92"/>
      <c r="F546" s="192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92"/>
      <c r="F547" s="192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92"/>
      <c r="F548" s="192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92"/>
      <c r="F549" s="192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92"/>
      <c r="F550" s="192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92"/>
      <c r="F551" s="192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92"/>
      <c r="F552" s="192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92"/>
      <c r="F553" s="192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92"/>
      <c r="F554" s="192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92"/>
      <c r="F555" s="192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92"/>
      <c r="F556" s="192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92"/>
      <c r="F557" s="192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92"/>
      <c r="F558" s="192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92"/>
      <c r="F559" s="192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92"/>
      <c r="F560" s="192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92"/>
      <c r="F561" s="192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92"/>
      <c r="F562" s="192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92"/>
      <c r="F563" s="192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92"/>
      <c r="F564" s="192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92"/>
      <c r="F565" s="192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92"/>
      <c r="F566" s="192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92"/>
      <c r="F567" s="192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92"/>
      <c r="F568" s="192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92"/>
      <c r="F569" s="192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92"/>
      <c r="F570" s="192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92"/>
      <c r="F571" s="192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92"/>
      <c r="F572" s="192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92"/>
      <c r="F573" s="192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92"/>
      <c r="F574" s="192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92"/>
      <c r="F575" s="192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92"/>
      <c r="F576" s="192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92"/>
      <c r="F577" s="192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92"/>
      <c r="F578" s="192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92"/>
      <c r="F579" s="192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92"/>
      <c r="F580" s="192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92"/>
      <c r="F581" s="192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92"/>
      <c r="F582" s="192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92"/>
      <c r="F583" s="192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92"/>
      <c r="F584" s="192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92"/>
      <c r="F585" s="192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92"/>
      <c r="F586" s="192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92"/>
      <c r="F587" s="192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92"/>
      <c r="F588" s="192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92"/>
      <c r="F589" s="192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92"/>
      <c r="F590" s="192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92"/>
      <c r="F591" s="192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92"/>
      <c r="F592" s="192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92"/>
      <c r="F593" s="192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92"/>
      <c r="F594" s="192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92"/>
      <c r="F595" s="192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92"/>
      <c r="F596" s="192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92"/>
      <c r="F597" s="192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92"/>
      <c r="F598" s="192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92"/>
      <c r="F599" s="192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92"/>
      <c r="F600" s="192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92"/>
      <c r="F601" s="192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92"/>
      <c r="F602" s="192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92"/>
      <c r="F603" s="192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92"/>
      <c r="F604" s="192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92"/>
      <c r="F605" s="192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92"/>
      <c r="F606" s="192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92"/>
      <c r="F607" s="192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92"/>
      <c r="F608" s="192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92"/>
      <c r="F609" s="192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92"/>
      <c r="F610" s="192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92"/>
      <c r="F611" s="192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92"/>
      <c r="F612" s="192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92"/>
      <c r="F613" s="192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92"/>
      <c r="F614" s="192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92"/>
      <c r="F615" s="192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92"/>
      <c r="F616" s="192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92"/>
      <c r="F617" s="192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92"/>
      <c r="F618" s="192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92"/>
      <c r="F619" s="192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92"/>
      <c r="F620" s="192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92"/>
      <c r="F621" s="192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92"/>
      <c r="F622" s="192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92"/>
      <c r="F623" s="192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92"/>
      <c r="F624" s="192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92"/>
      <c r="F625" s="192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92"/>
      <c r="F626" s="192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92"/>
      <c r="F627" s="192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92"/>
      <c r="F628" s="192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92"/>
      <c r="F629" s="192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92"/>
      <c r="F630" s="192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92"/>
      <c r="F631" s="192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92"/>
      <c r="F632" s="192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92"/>
      <c r="F633" s="192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92"/>
      <c r="F634" s="192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92"/>
      <c r="F635" s="192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92"/>
      <c r="F636" s="192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92"/>
      <c r="F637" s="192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92"/>
      <c r="F638" s="192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92"/>
      <c r="F639" s="192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92"/>
      <c r="F640" s="192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92"/>
      <c r="F641" s="192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92"/>
      <c r="F642" s="192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92"/>
      <c r="F643" s="192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92"/>
      <c r="F644" s="192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92"/>
      <c r="F645" s="192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92"/>
      <c r="F646" s="192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92"/>
      <c r="F647" s="192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92"/>
      <c r="F648" s="192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92"/>
      <c r="F649" s="192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92"/>
      <c r="F650" s="192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92"/>
      <c r="F651" s="192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92"/>
      <c r="F652" s="192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92"/>
      <c r="F653" s="192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92"/>
      <c r="F654" s="192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92"/>
      <c r="F655" s="192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92"/>
      <c r="F656" s="192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92"/>
      <c r="F657" s="192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92"/>
      <c r="F658" s="192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92"/>
      <c r="F659" s="192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92"/>
      <c r="F660" s="192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92"/>
      <c r="F661" s="192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92"/>
      <c r="F662" s="192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92"/>
      <c r="F663" s="192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92"/>
      <c r="F664" s="192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92"/>
      <c r="F665" s="192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92"/>
      <c r="F666" s="192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92"/>
      <c r="F667" s="192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92"/>
      <c r="F668" s="192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92"/>
      <c r="F669" s="192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92"/>
      <c r="F670" s="192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92"/>
      <c r="F671" s="192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92"/>
      <c r="F672" s="192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92"/>
      <c r="F673" s="192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92"/>
      <c r="F674" s="192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92"/>
      <c r="F675" s="192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92"/>
      <c r="F676" s="192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92"/>
      <c r="F677" s="192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92"/>
      <c r="F678" s="192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92"/>
      <c r="F679" s="192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92"/>
      <c r="F680" s="192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92"/>
      <c r="F681" s="192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92"/>
      <c r="F682" s="192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92"/>
      <c r="F683" s="192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92"/>
      <c r="F684" s="192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92"/>
      <c r="F685" s="192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92"/>
      <c r="F686" s="192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92"/>
      <c r="F687" s="192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92"/>
      <c r="F688" s="192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92"/>
      <c r="F689" s="192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92"/>
      <c r="F690" s="192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92"/>
      <c r="F691" s="192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92"/>
      <c r="F692" s="192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92"/>
      <c r="F693" s="192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92"/>
      <c r="F694" s="192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92"/>
      <c r="F695" s="192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92"/>
      <c r="F696" s="192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92"/>
      <c r="F697" s="192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92"/>
      <c r="F698" s="192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92"/>
      <c r="F699" s="192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92"/>
      <c r="F700" s="192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92"/>
      <c r="F701" s="192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92"/>
      <c r="F702" s="192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92"/>
      <c r="F703" s="192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92"/>
      <c r="F704" s="192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92"/>
      <c r="F705" s="192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92"/>
      <c r="F706" s="192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92"/>
      <c r="F707" s="192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92"/>
      <c r="F708" s="192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92"/>
      <c r="F709" s="192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92"/>
      <c r="F710" s="192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92"/>
      <c r="F711" s="192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92"/>
      <c r="F712" s="192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92"/>
      <c r="F713" s="192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92"/>
      <c r="F714" s="192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92"/>
      <c r="F715" s="192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92"/>
      <c r="F716" s="192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92"/>
      <c r="F717" s="192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92"/>
      <c r="F718" s="192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92"/>
      <c r="F719" s="192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92"/>
      <c r="F720" s="192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92"/>
      <c r="F721" s="192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92"/>
      <c r="F722" s="192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92"/>
      <c r="F723" s="192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92"/>
      <c r="F724" s="192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92"/>
      <c r="F725" s="192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92"/>
      <c r="F726" s="192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92"/>
      <c r="F727" s="192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92"/>
      <c r="F728" s="192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92"/>
      <c r="F729" s="192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92"/>
      <c r="F730" s="192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92"/>
      <c r="F731" s="192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92"/>
      <c r="F732" s="192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92"/>
      <c r="F733" s="192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92"/>
      <c r="F734" s="192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92"/>
      <c r="F735" s="192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92"/>
      <c r="F736" s="192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92"/>
      <c r="F737" s="192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92"/>
      <c r="F738" s="192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92"/>
      <c r="F739" s="192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92"/>
      <c r="F740" s="192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92"/>
      <c r="F741" s="192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92"/>
      <c r="F742" s="192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92"/>
      <c r="F743" s="192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92"/>
      <c r="F744" s="192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92"/>
      <c r="F745" s="192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92"/>
      <c r="F746" s="192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92"/>
      <c r="F747" s="192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92"/>
      <c r="F748" s="192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92"/>
      <c r="F749" s="192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92"/>
      <c r="F750" s="192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92"/>
      <c r="F751" s="192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92"/>
      <c r="F752" s="192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92"/>
      <c r="F753" s="192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92"/>
      <c r="F754" s="192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92"/>
      <c r="F755" s="192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92"/>
      <c r="F756" s="192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92"/>
      <c r="F757" s="192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92"/>
      <c r="F758" s="192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92"/>
      <c r="F759" s="192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92"/>
      <c r="F760" s="192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92"/>
      <c r="F761" s="192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92"/>
      <c r="F762" s="192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92"/>
      <c r="F763" s="192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92"/>
      <c r="F764" s="192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92"/>
      <c r="F765" s="192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92"/>
      <c r="F766" s="192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92"/>
      <c r="F767" s="192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92"/>
      <c r="F768" s="192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92"/>
      <c r="F769" s="192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92"/>
      <c r="F770" s="192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92"/>
      <c r="F771" s="192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92"/>
      <c r="F772" s="192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92"/>
      <c r="F773" s="192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92"/>
      <c r="F774" s="192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92"/>
      <c r="F775" s="192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92"/>
      <c r="F776" s="192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92"/>
      <c r="F777" s="192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92"/>
      <c r="F778" s="192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92"/>
      <c r="F779" s="192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92"/>
      <c r="F780" s="192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92"/>
      <c r="F781" s="192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92"/>
      <c r="F782" s="192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92"/>
      <c r="F783" s="192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92"/>
      <c r="F784" s="192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92"/>
      <c r="F785" s="192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92"/>
      <c r="F786" s="192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92"/>
      <c r="F787" s="192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92"/>
      <c r="F788" s="192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92"/>
      <c r="F789" s="192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92"/>
      <c r="F790" s="192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92"/>
      <c r="F791" s="192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92"/>
      <c r="F792" s="192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92"/>
      <c r="F793" s="192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92"/>
      <c r="F794" s="192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92"/>
      <c r="F795" s="192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92"/>
      <c r="F796" s="192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92"/>
      <c r="F797" s="192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92"/>
      <c r="F798" s="192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92"/>
      <c r="F799" s="192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92"/>
      <c r="F800" s="192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92"/>
      <c r="F801" s="192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92"/>
      <c r="F802" s="192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92"/>
      <c r="F803" s="192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92"/>
      <c r="F804" s="192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92"/>
      <c r="F805" s="192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92"/>
      <c r="F806" s="192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92"/>
      <c r="F807" s="192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92"/>
      <c r="F808" s="192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92"/>
      <c r="F809" s="192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92"/>
      <c r="F810" s="192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92"/>
      <c r="F811" s="192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92"/>
      <c r="F812" s="192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92"/>
      <c r="F813" s="192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92"/>
      <c r="F814" s="192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92"/>
      <c r="F815" s="192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92"/>
      <c r="F816" s="192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92"/>
      <c r="F817" s="192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92"/>
      <c r="F818" s="192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92"/>
      <c r="F819" s="192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92"/>
      <c r="F820" s="192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92"/>
      <c r="F821" s="192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92"/>
      <c r="F822" s="192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92"/>
      <c r="F823" s="192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92"/>
      <c r="F824" s="192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92"/>
      <c r="F825" s="192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92"/>
      <c r="F826" s="192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92"/>
      <c r="F827" s="192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92"/>
      <c r="F828" s="192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92"/>
      <c r="F829" s="192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92"/>
      <c r="F830" s="192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92"/>
      <c r="F831" s="192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92"/>
      <c r="F832" s="192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92"/>
      <c r="F833" s="192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92"/>
      <c r="F834" s="192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92"/>
      <c r="F835" s="192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92"/>
      <c r="F836" s="192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92"/>
      <c r="F837" s="192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92"/>
      <c r="F838" s="192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92"/>
      <c r="F839" s="192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92"/>
      <c r="F840" s="192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92"/>
      <c r="F841" s="192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92"/>
      <c r="F842" s="192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92"/>
      <c r="F843" s="192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92"/>
      <c r="F844" s="192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92"/>
      <c r="F845" s="192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92"/>
      <c r="F846" s="192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92"/>
      <c r="F847" s="192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92"/>
      <c r="F848" s="192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92"/>
      <c r="F849" s="192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92"/>
      <c r="F850" s="192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92"/>
      <c r="F851" s="192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92"/>
      <c r="F852" s="192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92"/>
      <c r="F853" s="192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92"/>
      <c r="F854" s="192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92"/>
      <c r="F855" s="192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92"/>
      <c r="F856" s="192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92"/>
      <c r="F857" s="192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92"/>
      <c r="F858" s="192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92"/>
      <c r="F859" s="192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92"/>
      <c r="F860" s="192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92"/>
      <c r="F861" s="192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92"/>
      <c r="F862" s="192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92"/>
      <c r="F863" s="192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92"/>
      <c r="F864" s="192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92"/>
      <c r="F865" s="192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92"/>
      <c r="F866" s="192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92"/>
      <c r="F867" s="192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92"/>
      <c r="F868" s="192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92"/>
      <c r="F869" s="192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92"/>
      <c r="F870" s="192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92"/>
      <c r="F871" s="192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92"/>
      <c r="F872" s="192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92"/>
      <c r="F873" s="192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92"/>
      <c r="F874" s="192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92"/>
      <c r="F875" s="192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92"/>
      <c r="F876" s="192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92"/>
      <c r="F877" s="192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92"/>
      <c r="F878" s="192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92"/>
      <c r="F879" s="192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92"/>
      <c r="F880" s="192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92"/>
      <c r="F881" s="192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92"/>
      <c r="F882" s="192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92"/>
      <c r="F883" s="192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92"/>
      <c r="F884" s="192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92"/>
      <c r="F885" s="192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92"/>
      <c r="F886" s="192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92"/>
      <c r="F887" s="192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92"/>
      <c r="F888" s="192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92"/>
      <c r="F889" s="192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92"/>
      <c r="F890" s="192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92"/>
      <c r="F891" s="192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92"/>
      <c r="F892" s="192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92"/>
      <c r="F893" s="192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92"/>
      <c r="F894" s="192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92"/>
      <c r="F895" s="192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92"/>
      <c r="F896" s="192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92"/>
      <c r="F897" s="192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92"/>
      <c r="F898" s="192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92"/>
      <c r="F899" s="192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92"/>
      <c r="F900" s="192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92"/>
      <c r="F901" s="192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92"/>
      <c r="F902" s="192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92"/>
      <c r="F903" s="192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92"/>
      <c r="F904" s="192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92"/>
      <c r="F905" s="192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92"/>
      <c r="F906" s="192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92"/>
      <c r="F907" s="192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92"/>
      <c r="F908" s="192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92"/>
      <c r="F909" s="192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92"/>
      <c r="F910" s="192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92"/>
      <c r="F911" s="192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92"/>
      <c r="F912" s="192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92"/>
      <c r="F913" s="192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92"/>
      <c r="F914" s="192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92"/>
      <c r="F915" s="192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92"/>
      <c r="F916" s="192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92"/>
      <c r="F917" s="192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92"/>
      <c r="F918" s="192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92"/>
      <c r="F919" s="192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92"/>
      <c r="F920" s="192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92"/>
      <c r="F921" s="192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92"/>
      <c r="F922" s="192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92"/>
      <c r="F923" s="192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92"/>
      <c r="F924" s="192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92"/>
      <c r="F925" s="192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92"/>
      <c r="F926" s="192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92"/>
      <c r="F927" s="192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92"/>
      <c r="F928" s="192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92"/>
      <c r="F929" s="192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92"/>
      <c r="F930" s="192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92"/>
      <c r="F931" s="192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92"/>
      <c r="F932" s="192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92"/>
      <c r="F933" s="192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92"/>
      <c r="F934" s="192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92"/>
      <c r="F935" s="192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92"/>
      <c r="F936" s="192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92"/>
      <c r="F937" s="192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5" customHeight="1" x14ac:dyDescent="0.35">
      <c r="A938" s="192"/>
      <c r="B938" s="193"/>
      <c r="C938" s="181"/>
      <c r="D938" s="181"/>
      <c r="E938" s="192"/>
      <c r="F938" s="192"/>
      <c r="G938" s="181"/>
      <c r="H938" s="181"/>
      <c r="I938" s="181"/>
      <c r="J938" s="181"/>
      <c r="K938" s="181"/>
      <c r="L938" s="181"/>
      <c r="M938" s="181"/>
    </row>
    <row r="939" spans="1:26" ht="15" customHeight="1" x14ac:dyDescent="0.35">
      <c r="A939" s="192"/>
      <c r="B939" s="193"/>
      <c r="C939" s="181"/>
      <c r="D939" s="181"/>
      <c r="E939" s="192"/>
      <c r="F939" s="192"/>
      <c r="G939" s="181"/>
      <c r="H939" s="181"/>
      <c r="I939" s="181"/>
      <c r="J939" s="181"/>
      <c r="K939" s="181"/>
      <c r="L939" s="181"/>
      <c r="M939" s="181"/>
    </row>
    <row r="940" spans="1:26" ht="15" customHeight="1" x14ac:dyDescent="0.35">
      <c r="A940" s="192"/>
      <c r="B940" s="193"/>
      <c r="C940" s="181"/>
      <c r="D940" s="181"/>
      <c r="E940" s="192"/>
      <c r="F940" s="192"/>
      <c r="G940" s="181"/>
      <c r="H940" s="181"/>
      <c r="I940" s="181"/>
      <c r="J940" s="181"/>
      <c r="K940" s="181"/>
      <c r="L940" s="181"/>
    </row>
    <row r="941" spans="1:26" ht="15" customHeight="1" x14ac:dyDescent="0.35">
      <c r="A941" s="192"/>
      <c r="B941" s="193"/>
      <c r="C941" s="181"/>
      <c r="D941" s="181"/>
      <c r="E941" s="192"/>
      <c r="F941" s="192"/>
      <c r="G941" s="181"/>
      <c r="H941" s="181"/>
      <c r="I941" s="181"/>
      <c r="J941" s="181"/>
      <c r="K941" s="181"/>
      <c r="L941" s="181"/>
    </row>
    <row r="942" spans="1:26" ht="15" customHeight="1" x14ac:dyDescent="0.35">
      <c r="A942" s="192"/>
      <c r="B942" s="193"/>
      <c r="C942" s="181"/>
      <c r="D942" s="181"/>
      <c r="E942" s="192"/>
      <c r="F942" s="192"/>
      <c r="G942" s="181"/>
      <c r="H942" s="181"/>
      <c r="I942" s="181"/>
      <c r="J942" s="181"/>
      <c r="K942" s="181"/>
      <c r="L942" s="181"/>
    </row>
    <row r="943" spans="1:26" ht="15" customHeight="1" x14ac:dyDescent="0.35">
      <c r="A943" s="192"/>
      <c r="B943" s="193"/>
      <c r="C943" s="181"/>
      <c r="D943" s="181"/>
      <c r="E943" s="192"/>
      <c r="F943" s="192"/>
      <c r="G943" s="181"/>
      <c r="H943" s="181"/>
      <c r="I943" s="181"/>
      <c r="J943" s="181"/>
      <c r="K943" s="181"/>
      <c r="L943" s="181"/>
    </row>
    <row r="944" spans="1:26" ht="15" customHeight="1" x14ac:dyDescent="0.35">
      <c r="A944" s="192"/>
      <c r="B944" s="193"/>
      <c r="C944" s="181"/>
      <c r="D944" s="181"/>
      <c r="E944" s="192"/>
      <c r="F944" s="192"/>
      <c r="G944" s="181"/>
      <c r="H944" s="181"/>
      <c r="I944" s="181"/>
      <c r="J944" s="181"/>
      <c r="K944" s="181"/>
      <c r="L944" s="181"/>
    </row>
    <row r="945" spans="1:12" ht="15" customHeight="1" x14ac:dyDescent="0.35">
      <c r="A945" s="192"/>
      <c r="B945" s="193"/>
      <c r="C945" s="181"/>
      <c r="D945" s="181"/>
      <c r="E945" s="192"/>
      <c r="F945" s="192"/>
      <c r="G945" s="181"/>
      <c r="H945" s="181"/>
      <c r="I945" s="181"/>
      <c r="J945" s="181"/>
      <c r="K945" s="181"/>
      <c r="L945" s="181"/>
    </row>
    <row r="946" spans="1:12" ht="15" customHeight="1" x14ac:dyDescent="0.35">
      <c r="A946" s="192"/>
      <c r="B946" s="193"/>
      <c r="C946" s="181"/>
      <c r="D946" s="181"/>
      <c r="E946" s="192"/>
      <c r="F946" s="192"/>
      <c r="G946" s="181"/>
      <c r="H946" s="181"/>
      <c r="I946" s="181"/>
      <c r="J946" s="181"/>
      <c r="K946" s="181"/>
      <c r="L946" s="181"/>
    </row>
    <row r="947" spans="1:12" ht="15" customHeight="1" x14ac:dyDescent="0.35">
      <c r="A947" s="192"/>
      <c r="B947" s="193"/>
      <c r="C947" s="181"/>
      <c r="D947" s="181"/>
      <c r="E947" s="192"/>
      <c r="F947" s="192"/>
      <c r="G947" s="181"/>
      <c r="H947" s="181"/>
      <c r="I947" s="181"/>
      <c r="J947" s="181"/>
      <c r="K947" s="181"/>
      <c r="L947" s="181"/>
    </row>
    <row r="948" spans="1:12" ht="15" customHeight="1" x14ac:dyDescent="0.35">
      <c r="A948" s="192"/>
      <c r="B948" s="193"/>
      <c r="C948" s="181"/>
      <c r="D948" s="181"/>
      <c r="E948" s="192"/>
      <c r="F948" s="192"/>
      <c r="G948" s="181"/>
      <c r="H948" s="181"/>
      <c r="I948" s="181"/>
      <c r="J948" s="181"/>
      <c r="K948" s="181"/>
      <c r="L948" s="181"/>
    </row>
    <row r="949" spans="1:12" ht="15" customHeight="1" x14ac:dyDescent="0.35">
      <c r="A949" s="192"/>
      <c r="B949" s="193"/>
      <c r="C949" s="181"/>
      <c r="D949" s="181"/>
      <c r="E949" s="192"/>
      <c r="F949" s="192"/>
      <c r="G949" s="181"/>
      <c r="H949" s="181"/>
      <c r="I949" s="181"/>
      <c r="J949" s="181"/>
      <c r="K949" s="181"/>
      <c r="L949" s="181"/>
    </row>
    <row r="950" spans="1:12" ht="15" customHeight="1" x14ac:dyDescent="0.35">
      <c r="A950" s="192"/>
      <c r="B950" s="193"/>
      <c r="C950" s="181"/>
      <c r="D950" s="181"/>
      <c r="E950" s="192"/>
      <c r="F950" s="192"/>
      <c r="G950" s="181"/>
      <c r="H950" s="181"/>
      <c r="I950" s="181"/>
      <c r="J950" s="181"/>
      <c r="K950" s="181"/>
      <c r="L950" s="181"/>
    </row>
    <row r="951" spans="1:12" ht="15" customHeight="1" x14ac:dyDescent="0.35">
      <c r="A951" s="192"/>
      <c r="B951" s="193"/>
      <c r="C951" s="181"/>
      <c r="D951" s="181"/>
      <c r="E951" s="192"/>
      <c r="F951" s="192"/>
      <c r="G951" s="181"/>
      <c r="H951" s="181"/>
      <c r="I951" s="181"/>
      <c r="J951" s="181"/>
      <c r="K951" s="181"/>
    </row>
    <row r="952" spans="1:12" ht="15" customHeight="1" x14ac:dyDescent="0.35">
      <c r="A952" s="192"/>
      <c r="B952" s="193"/>
      <c r="C952" s="181"/>
      <c r="D952" s="181"/>
      <c r="E952" s="192"/>
      <c r="F952" s="192"/>
      <c r="G952" s="181"/>
      <c r="H952" s="181"/>
      <c r="I952" s="181"/>
      <c r="J952" s="181"/>
      <c r="K952" s="181"/>
    </row>
    <row r="953" spans="1:12" ht="15" customHeight="1" x14ac:dyDescent="0.35">
      <c r="A953" s="192"/>
      <c r="B953" s="193"/>
      <c r="C953" s="181"/>
      <c r="D953" s="181"/>
      <c r="E953" s="192"/>
      <c r="F953" s="192"/>
      <c r="G953" s="181"/>
      <c r="H953" s="181"/>
      <c r="I953" s="181"/>
      <c r="J953" s="181"/>
      <c r="K953" s="181"/>
    </row>
    <row r="954" spans="1:12" ht="15" customHeight="1" x14ac:dyDescent="0.35">
      <c r="A954" s="192"/>
      <c r="B954" s="193"/>
      <c r="C954" s="181"/>
      <c r="D954" s="181"/>
      <c r="E954" s="192"/>
      <c r="F954" s="192"/>
      <c r="G954" s="181"/>
      <c r="H954" s="181"/>
      <c r="I954" s="181"/>
      <c r="J954" s="181"/>
      <c r="K954" s="181"/>
    </row>
    <row r="955" spans="1:12" ht="15" customHeight="1" x14ac:dyDescent="0.35">
      <c r="A955" s="192"/>
      <c r="B955" s="193"/>
      <c r="C955" s="181"/>
      <c r="D955" s="181"/>
      <c r="E955" s="192"/>
      <c r="F955" s="192"/>
      <c r="G955" s="181"/>
      <c r="H955" s="181"/>
      <c r="I955" s="181"/>
      <c r="J955" s="181"/>
      <c r="K955" s="181"/>
    </row>
    <row r="956" spans="1:12" ht="15" customHeight="1" x14ac:dyDescent="0.35">
      <c r="A956" s="192"/>
      <c r="B956" s="193"/>
      <c r="C956" s="181"/>
      <c r="D956" s="181"/>
      <c r="E956" s="192"/>
      <c r="F956" s="192"/>
      <c r="G956" s="181"/>
      <c r="H956" s="181"/>
      <c r="I956" s="181"/>
      <c r="J956" s="181"/>
      <c r="K956" s="181"/>
    </row>
    <row r="957" spans="1:12" ht="15" customHeight="1" x14ac:dyDescent="0.35">
      <c r="A957" s="192"/>
      <c r="B957" s="193"/>
      <c r="C957" s="181"/>
      <c r="D957" s="181"/>
      <c r="E957" s="192"/>
      <c r="F957" s="192"/>
      <c r="G957" s="181"/>
      <c r="H957" s="181"/>
      <c r="I957" s="181"/>
      <c r="J957" s="181"/>
      <c r="K957" s="181"/>
    </row>
    <row r="958" spans="1:12" ht="15" customHeight="1" x14ac:dyDescent="0.35">
      <c r="A958" s="192"/>
      <c r="B958" s="193"/>
      <c r="C958" s="181"/>
      <c r="D958" s="181"/>
      <c r="E958" s="192"/>
      <c r="F958" s="192"/>
      <c r="G958" s="181"/>
      <c r="H958" s="181"/>
      <c r="I958" s="181"/>
      <c r="J958" s="181"/>
      <c r="K958" s="181"/>
    </row>
    <row r="959" spans="1:12" ht="15" customHeight="1" x14ac:dyDescent="0.35">
      <c r="A959" s="192"/>
      <c r="B959" s="193"/>
      <c r="C959" s="181"/>
      <c r="D959" s="181"/>
      <c r="E959" s="192"/>
      <c r="F959" s="192"/>
      <c r="G959" s="181"/>
      <c r="H959" s="181"/>
      <c r="I959" s="181"/>
      <c r="J959" s="181"/>
      <c r="K959" s="181"/>
    </row>
    <row r="960" spans="1:12" ht="15" customHeight="1" x14ac:dyDescent="0.35">
      <c r="A960" s="192"/>
      <c r="B960" s="193"/>
      <c r="C960" s="181"/>
      <c r="D960" s="181"/>
      <c r="E960" s="192"/>
      <c r="F960" s="192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3"/>
      <c r="C961" s="181"/>
      <c r="D961" s="181"/>
      <c r="E961" s="192"/>
      <c r="F961" s="192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3"/>
      <c r="C962" s="181"/>
      <c r="D962" s="181"/>
      <c r="E962" s="192"/>
      <c r="F962" s="192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3"/>
      <c r="C963" s="181"/>
      <c r="D963" s="181"/>
      <c r="E963" s="192"/>
      <c r="F963" s="192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3"/>
      <c r="C964" s="181"/>
      <c r="D964" s="181"/>
      <c r="E964" s="192"/>
      <c r="F964" s="192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3"/>
      <c r="C965" s="181"/>
      <c r="D965" s="181"/>
      <c r="E965" s="192"/>
      <c r="F965" s="192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3"/>
      <c r="C966" s="181"/>
      <c r="D966" s="181"/>
      <c r="E966" s="192"/>
      <c r="F966" s="192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3"/>
      <c r="C967" s="181"/>
      <c r="D967" s="181"/>
      <c r="E967" s="192"/>
      <c r="F967" s="192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3"/>
      <c r="C968" s="181"/>
      <c r="D968" s="181"/>
      <c r="E968" s="192"/>
      <c r="F968" s="192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3"/>
      <c r="C969" s="181"/>
      <c r="D969" s="181"/>
      <c r="E969" s="192"/>
      <c r="F969" s="192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3"/>
      <c r="C970" s="181"/>
      <c r="D970" s="181"/>
      <c r="E970" s="192"/>
      <c r="F970" s="192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3"/>
      <c r="C971" s="181"/>
      <c r="D971" s="181"/>
      <c r="E971" s="192"/>
      <c r="F971" s="192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3"/>
      <c r="C972" s="181"/>
      <c r="D972" s="181"/>
      <c r="E972" s="192"/>
      <c r="F972" s="192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3"/>
      <c r="C973" s="181"/>
      <c r="D973" s="181"/>
      <c r="E973" s="192"/>
      <c r="F973" s="192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3"/>
      <c r="C974" s="181"/>
      <c r="D974" s="181"/>
      <c r="E974" s="192"/>
      <c r="F974" s="192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3"/>
      <c r="C975" s="181"/>
      <c r="D975" s="181"/>
      <c r="E975" s="192"/>
      <c r="F975" s="192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3"/>
      <c r="C976" s="181"/>
      <c r="D976" s="181"/>
      <c r="E976" s="192"/>
      <c r="F976" s="192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3"/>
      <c r="C977" s="181"/>
      <c r="D977" s="181"/>
      <c r="E977" s="192"/>
      <c r="F977" s="192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3"/>
      <c r="C978" s="181"/>
      <c r="D978" s="181"/>
      <c r="E978" s="192"/>
      <c r="F978" s="192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3"/>
      <c r="C979" s="181"/>
      <c r="D979" s="181"/>
      <c r="E979" s="192"/>
      <c r="F979" s="192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3"/>
      <c r="C980" s="181"/>
      <c r="D980" s="181"/>
      <c r="E980" s="192"/>
      <c r="F980" s="192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3"/>
      <c r="C981" s="181"/>
      <c r="D981" s="181"/>
      <c r="E981" s="192"/>
      <c r="F981" s="192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3"/>
      <c r="C982" s="181"/>
      <c r="D982" s="181"/>
      <c r="E982" s="192"/>
      <c r="F982" s="192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3"/>
      <c r="C983" s="181"/>
      <c r="D983" s="181"/>
      <c r="E983" s="192"/>
      <c r="F983" s="192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3"/>
      <c r="C984" s="181"/>
      <c r="D984" s="181"/>
      <c r="E984" s="192"/>
      <c r="F984" s="192"/>
      <c r="G984" s="181"/>
      <c r="H984" s="181"/>
      <c r="I984" s="181"/>
      <c r="J984" s="181"/>
    </row>
    <row r="985" spans="1:11" ht="15" customHeight="1" x14ac:dyDescent="0.35">
      <c r="A985" s="192"/>
      <c r="B985" s="193"/>
      <c r="C985" s="181"/>
      <c r="D985" s="181"/>
      <c r="E985" s="192"/>
      <c r="F985" s="192"/>
      <c r="G985" s="181"/>
      <c r="H985" s="181"/>
      <c r="I985" s="181"/>
      <c r="J985" s="181"/>
    </row>
  </sheetData>
  <mergeCells count="1">
    <mergeCell ref="A1:L1"/>
  </mergeCells>
  <phoneticPr fontId="48" type="noConversion"/>
  <dataValidations count="1">
    <dataValidation type="list" allowBlank="1" showInputMessage="1" showErrorMessage="1" sqref="E3:E13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D11" sqref="D1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356" t="s">
        <v>575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974</v>
      </c>
      <c r="J2" s="203" t="s">
        <v>975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556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850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22" t="s">
        <v>14</v>
      </c>
      <c r="C2" s="223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24" t="s">
        <v>36</v>
      </c>
      <c r="C5" s="225"/>
      <c r="D5" s="226"/>
      <c r="E5" s="227"/>
      <c r="F5" s="227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28">
        <v>0</v>
      </c>
      <c r="L20" s="228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29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29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351" t="s">
        <v>183</v>
      </c>
      <c r="C37" s="352"/>
      <c r="D37" s="352"/>
      <c r="E37" s="352"/>
      <c r="F37" s="230"/>
      <c r="G37" s="231"/>
      <c r="H37" s="231"/>
      <c r="I37" s="231"/>
      <c r="J37" s="231"/>
      <c r="K37" s="232"/>
      <c r="L37" s="232"/>
      <c r="M37" s="233"/>
      <c r="N37" s="231"/>
      <c r="O37" s="231"/>
      <c r="P37" s="231"/>
      <c r="Q37" s="231"/>
      <c r="R37" s="234"/>
      <c r="S37" s="231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35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36" t="s">
        <v>286</v>
      </c>
      <c r="J52" s="236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37" t="s">
        <v>39</v>
      </c>
      <c r="B59" s="238" t="s">
        <v>52</v>
      </c>
      <c r="C59" s="239">
        <v>21533</v>
      </c>
      <c r="D59" s="240" t="s">
        <v>321</v>
      </c>
      <c r="E59" s="241" t="s">
        <v>322</v>
      </c>
      <c r="F59" s="241" t="s">
        <v>67</v>
      </c>
      <c r="G59" s="241" t="s">
        <v>68</v>
      </c>
      <c r="H59" s="242" t="s">
        <v>69</v>
      </c>
      <c r="I59" s="241" t="s">
        <v>70</v>
      </c>
      <c r="J59" s="241" t="s">
        <v>323</v>
      </c>
      <c r="K59" s="243">
        <v>146402</v>
      </c>
      <c r="L59" s="243">
        <v>17837</v>
      </c>
      <c r="M59" s="244">
        <v>0.47</v>
      </c>
      <c r="N59" s="241" t="s">
        <v>72</v>
      </c>
      <c r="O59" s="245" t="s">
        <v>73</v>
      </c>
      <c r="P59" s="246" t="s">
        <v>88</v>
      </c>
      <c r="Q59" s="246"/>
      <c r="R59" s="241" t="s">
        <v>324</v>
      </c>
      <c r="S59" s="241" t="s">
        <v>120</v>
      </c>
      <c r="T59" s="241" t="s">
        <v>325</v>
      </c>
      <c r="U59" s="241"/>
      <c r="V59" s="241"/>
      <c r="W59" s="241"/>
      <c r="X59" s="241"/>
      <c r="Y59" s="241"/>
      <c r="Z59" s="241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35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47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29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29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29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5"/>
  <sheetViews>
    <sheetView topLeftCell="E2" workbookViewId="0">
      <selection activeCell="P22" sqref="P22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353" t="s">
        <v>576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737</v>
      </c>
      <c r="B3" s="143" t="s">
        <v>738</v>
      </c>
      <c r="C3" s="136" t="s">
        <v>739</v>
      </c>
      <c r="D3" s="136" t="s">
        <v>674</v>
      </c>
      <c r="E3" s="136"/>
      <c r="F3" s="136" t="s">
        <v>13</v>
      </c>
      <c r="G3" s="136" t="s">
        <v>488</v>
      </c>
      <c r="H3" s="143" t="s">
        <v>74</v>
      </c>
      <c r="I3" s="301">
        <v>45504</v>
      </c>
      <c r="J3" s="302" t="s">
        <v>490</v>
      </c>
      <c r="K3" s="250">
        <v>45536</v>
      </c>
      <c r="L3" s="250">
        <v>46265</v>
      </c>
      <c r="M3" s="175">
        <v>66382</v>
      </c>
      <c r="N3" s="175">
        <v>28940</v>
      </c>
      <c r="O3" s="175">
        <f t="shared" ref="O3:O4" si="0">SUM(M3:N3)</f>
        <v>95322</v>
      </c>
      <c r="P3" s="175"/>
      <c r="Q3" s="136"/>
    </row>
    <row r="4" spans="1:26" s="138" customFormat="1" ht="46.5" customHeight="1" x14ac:dyDescent="0.35">
      <c r="A4" s="138" t="s">
        <v>795</v>
      </c>
      <c r="B4" s="143" t="s">
        <v>663</v>
      </c>
      <c r="C4" s="138" t="s">
        <v>664</v>
      </c>
      <c r="D4" s="138" t="s">
        <v>665</v>
      </c>
      <c r="F4" s="136" t="s">
        <v>13</v>
      </c>
      <c r="G4" s="138" t="s">
        <v>514</v>
      </c>
      <c r="H4" s="143" t="s">
        <v>666</v>
      </c>
      <c r="I4" s="144">
        <v>45541</v>
      </c>
      <c r="J4" s="255" t="s">
        <v>490</v>
      </c>
      <c r="K4" s="144">
        <v>45184</v>
      </c>
      <c r="L4" s="144">
        <v>45444</v>
      </c>
      <c r="M4" s="175">
        <v>22000</v>
      </c>
      <c r="N4" s="175">
        <v>0</v>
      </c>
      <c r="O4" s="175">
        <f t="shared" si="0"/>
        <v>22000</v>
      </c>
      <c r="P4" s="176"/>
    </row>
    <row r="5" spans="1:26" s="151" customFormat="1" ht="25" customHeight="1" x14ac:dyDescent="0.35">
      <c r="A5" s="17"/>
      <c r="B5" s="123"/>
      <c r="C5" s="16"/>
      <c r="D5" s="16"/>
      <c r="E5" s="16"/>
      <c r="F5" s="16"/>
      <c r="G5" s="17"/>
      <c r="H5" s="16"/>
      <c r="I5" s="125"/>
      <c r="J5" s="16"/>
      <c r="K5" s="132" t="s">
        <v>556</v>
      </c>
      <c r="L5" s="126">
        <f>COUNT(M3:M4)</f>
        <v>2</v>
      </c>
      <c r="M5" s="159">
        <f>SUM(M3:M4)</f>
        <v>88382</v>
      </c>
      <c r="N5" s="159">
        <f>SUM(N3:N4)</f>
        <v>28940</v>
      </c>
      <c r="O5" s="159">
        <f>SUM(M3:N4)</f>
        <v>117322</v>
      </c>
      <c r="P5" s="16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26" ht="14.25" customHeight="1" x14ac:dyDescent="0.35">
      <c r="A6" s="173"/>
      <c r="B6" s="172"/>
      <c r="C6" s="169"/>
      <c r="D6" s="169"/>
      <c r="E6" s="169"/>
      <c r="F6" s="169"/>
      <c r="G6" s="173"/>
      <c r="H6" s="169"/>
      <c r="I6" s="169"/>
      <c r="J6" s="169"/>
      <c r="K6" s="171"/>
      <c r="L6" s="171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</row>
    <row r="7" spans="1:26" ht="14.25" customHeight="1" x14ac:dyDescent="0.35">
      <c r="A7" s="173"/>
      <c r="B7" s="172"/>
      <c r="C7" s="169"/>
      <c r="D7" s="169"/>
      <c r="E7" s="169"/>
      <c r="F7" s="169"/>
      <c r="G7" s="173"/>
      <c r="H7" s="169"/>
      <c r="I7" s="169"/>
      <c r="J7" s="169"/>
      <c r="K7" s="171"/>
      <c r="L7" s="171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4.25" customHeight="1" x14ac:dyDescent="0.35">
      <c r="A8" s="173"/>
      <c r="B8" s="172"/>
      <c r="C8" s="169"/>
      <c r="D8" s="169"/>
      <c r="E8" s="169"/>
      <c r="F8" s="169"/>
      <c r="G8" s="173"/>
      <c r="H8" s="169"/>
      <c r="I8" s="169"/>
      <c r="J8" s="169"/>
      <c r="K8" s="171"/>
      <c r="L8" s="171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4.25" customHeight="1" x14ac:dyDescent="0.35">
      <c r="A9" s="173"/>
      <c r="B9" s="172"/>
      <c r="C9" s="169"/>
      <c r="D9" s="169"/>
      <c r="E9" s="169"/>
      <c r="F9" s="169"/>
      <c r="G9" s="173"/>
      <c r="H9" s="169"/>
      <c r="I9" s="169"/>
      <c r="J9" s="169"/>
      <c r="K9" s="171"/>
      <c r="L9" s="171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3"/>
      <c r="B10" s="172"/>
      <c r="C10" s="169"/>
      <c r="D10" s="169"/>
      <c r="E10" s="169"/>
      <c r="F10" s="169"/>
      <c r="G10" s="173"/>
      <c r="H10" s="169"/>
      <c r="I10" s="169"/>
      <c r="J10" s="169"/>
      <c r="K10" s="171"/>
      <c r="L10" s="171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3"/>
      <c r="B11" s="172"/>
      <c r="C11" s="169"/>
      <c r="D11" s="169"/>
      <c r="E11" s="169"/>
      <c r="F11" s="169"/>
      <c r="G11" s="173"/>
      <c r="H11" s="169"/>
      <c r="I11" s="169"/>
      <c r="J11" s="169"/>
      <c r="K11" s="171"/>
      <c r="L11" s="171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3"/>
      <c r="B12" s="172"/>
      <c r="C12" s="169"/>
      <c r="D12" s="169"/>
      <c r="E12" s="169"/>
      <c r="F12" s="169"/>
      <c r="G12" s="173"/>
      <c r="H12" s="169"/>
      <c r="I12" s="169"/>
      <c r="J12" s="169"/>
      <c r="K12" s="171"/>
      <c r="L12" s="171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3"/>
      <c r="B13" s="172"/>
      <c r="C13" s="169"/>
      <c r="D13" s="169"/>
      <c r="E13" s="169"/>
      <c r="F13" s="169"/>
      <c r="G13" s="173"/>
      <c r="H13" s="169"/>
      <c r="I13" s="169"/>
      <c r="J13" s="169"/>
      <c r="K13" s="171"/>
      <c r="L13" s="171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3"/>
      <c r="B14" s="172"/>
      <c r="C14" s="169"/>
      <c r="D14" s="169"/>
      <c r="E14" s="169"/>
      <c r="F14" s="169"/>
      <c r="G14" s="173"/>
      <c r="H14" s="169"/>
      <c r="I14" s="169"/>
      <c r="J14" s="169"/>
      <c r="K14" s="171"/>
      <c r="L14" s="171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3"/>
      <c r="B15" s="172"/>
      <c r="C15" s="169"/>
      <c r="D15" s="169"/>
      <c r="E15" s="169"/>
      <c r="F15" s="169"/>
      <c r="G15" s="173"/>
      <c r="H15" s="169"/>
      <c r="I15" s="169"/>
      <c r="J15" s="169"/>
      <c r="K15" s="170"/>
      <c r="L15" s="170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3"/>
      <c r="B16" s="172"/>
      <c r="C16" s="169"/>
      <c r="D16" s="169"/>
      <c r="E16" s="169"/>
      <c r="F16" s="169"/>
      <c r="G16" s="173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3"/>
      <c r="B17" s="172"/>
      <c r="C17" s="169"/>
      <c r="D17" s="169"/>
      <c r="E17" s="169"/>
      <c r="F17" s="169"/>
      <c r="G17" s="173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3"/>
      <c r="B18" s="172"/>
      <c r="C18" s="169"/>
      <c r="D18" s="169"/>
      <c r="E18" s="169"/>
      <c r="F18" s="169"/>
      <c r="G18" s="173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3"/>
      <c r="B19" s="172"/>
      <c r="C19" s="169"/>
      <c r="D19" s="169"/>
      <c r="E19" s="169"/>
      <c r="F19" s="169"/>
      <c r="G19" s="173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3"/>
      <c r="B20" s="172"/>
      <c r="C20" s="169"/>
      <c r="D20" s="169"/>
      <c r="E20" s="169"/>
      <c r="F20" s="169"/>
      <c r="G20" s="173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3"/>
      <c r="B21" s="172"/>
      <c r="C21" s="169"/>
      <c r="D21" s="169"/>
      <c r="E21" s="169"/>
      <c r="F21" s="169"/>
      <c r="G21" s="173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3"/>
      <c r="B22" s="172"/>
      <c r="C22" s="169"/>
      <c r="D22" s="169"/>
      <c r="E22" s="169"/>
      <c r="F22" s="169"/>
      <c r="G22" s="173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3"/>
      <c r="B23" s="172"/>
      <c r="C23" s="169"/>
      <c r="D23" s="169"/>
      <c r="E23" s="169"/>
      <c r="F23" s="169"/>
      <c r="G23" s="173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3"/>
      <c r="B24" s="172"/>
      <c r="C24" s="169"/>
      <c r="D24" s="169"/>
      <c r="E24" s="169"/>
      <c r="F24" s="169"/>
      <c r="G24" s="173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3"/>
      <c r="B25" s="172"/>
      <c r="C25" s="169"/>
      <c r="D25" s="169"/>
      <c r="E25" s="169"/>
      <c r="F25" s="169"/>
      <c r="G25" s="173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3"/>
      <c r="B26" s="172"/>
      <c r="C26" s="169"/>
      <c r="D26" s="169"/>
      <c r="E26" s="169"/>
      <c r="F26" s="169"/>
      <c r="G26" s="173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3"/>
      <c r="B27" s="172"/>
      <c r="C27" s="169"/>
      <c r="D27" s="169"/>
      <c r="E27" s="169"/>
      <c r="F27" s="169"/>
      <c r="G27" s="173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3"/>
      <c r="B28" s="172"/>
      <c r="C28" s="169"/>
      <c r="D28" s="169"/>
      <c r="E28" s="169"/>
      <c r="F28" s="169"/>
      <c r="G28" s="173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3"/>
      <c r="B29" s="172"/>
      <c r="C29" s="169"/>
      <c r="D29" s="169"/>
      <c r="E29" s="169"/>
      <c r="F29" s="169"/>
      <c r="G29" s="173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3"/>
      <c r="B30" s="172"/>
      <c r="C30" s="169"/>
      <c r="D30" s="169"/>
      <c r="E30" s="169"/>
      <c r="F30" s="169"/>
      <c r="G30" s="173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3"/>
      <c r="B31" s="172"/>
      <c r="C31" s="169"/>
      <c r="D31" s="169"/>
      <c r="E31" s="169"/>
      <c r="F31" s="169"/>
      <c r="G31" s="173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3"/>
      <c r="B32" s="172"/>
      <c r="C32" s="169"/>
      <c r="D32" s="169"/>
      <c r="E32" s="169"/>
      <c r="F32" s="169"/>
      <c r="G32" s="173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3"/>
      <c r="B33" s="172"/>
      <c r="C33" s="169"/>
      <c r="D33" s="169"/>
      <c r="E33" s="169"/>
      <c r="F33" s="169"/>
      <c r="G33" s="173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3"/>
      <c r="B34" s="172"/>
      <c r="C34" s="169"/>
      <c r="D34" s="169"/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3"/>
      <c r="B35" s="172"/>
      <c r="C35" s="169"/>
      <c r="D35" s="169"/>
      <c r="E35" s="169"/>
      <c r="F35" s="169"/>
      <c r="G35" s="173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3"/>
      <c r="B36" s="172"/>
      <c r="C36" s="169"/>
      <c r="D36" s="169"/>
      <c r="E36" s="169"/>
      <c r="F36" s="169"/>
      <c r="G36" s="17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3"/>
      <c r="B37" s="172"/>
      <c r="C37" s="169"/>
      <c r="D37" s="169"/>
      <c r="E37" s="169"/>
      <c r="F37" s="169"/>
      <c r="G37" s="17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3"/>
      <c r="B38" s="172"/>
      <c r="C38" s="169"/>
      <c r="D38" s="169"/>
      <c r="E38" s="169"/>
      <c r="F38" s="169"/>
      <c r="G38" s="173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3"/>
      <c r="B39" s="172"/>
      <c r="C39" s="169"/>
      <c r="D39" s="169"/>
      <c r="E39" s="169"/>
      <c r="F39" s="169"/>
      <c r="G39" s="173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3"/>
      <c r="B40" s="172"/>
      <c r="C40" s="169"/>
      <c r="D40" s="169"/>
      <c r="E40" s="169"/>
      <c r="F40" s="169"/>
      <c r="G40" s="173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3"/>
      <c r="B41" s="172"/>
      <c r="C41" s="169"/>
      <c r="D41" s="169"/>
      <c r="E41" s="169"/>
      <c r="F41" s="169"/>
      <c r="G41" s="173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3"/>
      <c r="B42" s="172"/>
      <c r="C42" s="169"/>
      <c r="D42" s="169"/>
      <c r="E42" s="169"/>
      <c r="F42" s="169"/>
      <c r="G42" s="173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3"/>
      <c r="B43" s="172"/>
      <c r="C43" s="169"/>
      <c r="D43" s="169"/>
      <c r="E43" s="169"/>
      <c r="F43" s="169"/>
      <c r="G43" s="173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3"/>
      <c r="B44" s="172"/>
      <c r="C44" s="169"/>
      <c r="D44" s="169"/>
      <c r="E44" s="169"/>
      <c r="F44" s="169"/>
      <c r="G44" s="173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3"/>
      <c r="B45" s="172"/>
      <c r="C45" s="169"/>
      <c r="D45" s="169"/>
      <c r="E45" s="169"/>
      <c r="F45" s="169"/>
      <c r="G45" s="173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3"/>
      <c r="B46" s="172"/>
      <c r="C46" s="169"/>
      <c r="D46" s="169"/>
      <c r="E46" s="169"/>
      <c r="F46" s="169"/>
      <c r="G46" s="173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3"/>
      <c r="B47" s="172"/>
      <c r="C47" s="169"/>
      <c r="D47" s="169"/>
      <c r="E47" s="169"/>
      <c r="F47" s="169"/>
      <c r="G47" s="173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3"/>
      <c r="B48" s="172"/>
      <c r="C48" s="169"/>
      <c r="D48" s="169"/>
      <c r="E48" s="169"/>
      <c r="F48" s="169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3"/>
      <c r="B49" s="172"/>
      <c r="C49" s="169"/>
      <c r="D49" s="169"/>
      <c r="E49" s="169"/>
      <c r="F49" s="169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3"/>
      <c r="B50" s="172"/>
      <c r="C50" s="169"/>
      <c r="D50" s="169"/>
      <c r="E50" s="169"/>
      <c r="F50" s="169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3"/>
      <c r="B51" s="172"/>
      <c r="C51" s="169"/>
      <c r="D51" s="169"/>
      <c r="E51" s="169"/>
      <c r="F51" s="169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3"/>
      <c r="B52" s="172"/>
      <c r="C52" s="169"/>
      <c r="D52" s="169"/>
      <c r="E52" s="169"/>
      <c r="F52" s="169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3"/>
      <c r="B53" s="172"/>
      <c r="C53" s="169"/>
      <c r="D53" s="169"/>
      <c r="E53" s="169"/>
      <c r="F53" s="169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3"/>
      <c r="B54" s="172"/>
      <c r="C54" s="169"/>
      <c r="D54" s="169"/>
      <c r="E54" s="169"/>
      <c r="F54" s="169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3"/>
      <c r="B55" s="172"/>
      <c r="C55" s="169"/>
      <c r="D55" s="169"/>
      <c r="E55" s="169"/>
      <c r="F55" s="169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3"/>
      <c r="B56" s="172"/>
      <c r="C56" s="169"/>
      <c r="D56" s="169"/>
      <c r="E56" s="169"/>
      <c r="F56" s="169"/>
      <c r="G56" s="173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3"/>
      <c r="B57" s="172"/>
      <c r="C57" s="169"/>
      <c r="D57" s="169"/>
      <c r="E57" s="169"/>
      <c r="F57" s="169"/>
      <c r="G57" s="173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3"/>
      <c r="B58" s="172"/>
      <c r="C58" s="169"/>
      <c r="D58" s="169"/>
      <c r="E58" s="169"/>
      <c r="F58" s="169"/>
      <c r="G58" s="173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3"/>
      <c r="B59" s="172"/>
      <c r="C59" s="169"/>
      <c r="D59" s="169"/>
      <c r="E59" s="169"/>
      <c r="F59" s="169"/>
      <c r="G59" s="173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3"/>
      <c r="B60" s="172"/>
      <c r="C60" s="169"/>
      <c r="D60" s="169"/>
      <c r="E60" s="169"/>
      <c r="F60" s="169"/>
      <c r="G60" s="173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3"/>
      <c r="B61" s="172"/>
      <c r="C61" s="169"/>
      <c r="D61" s="169"/>
      <c r="E61" s="169"/>
      <c r="F61" s="169"/>
      <c r="G61" s="173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3"/>
      <c r="B62" s="172"/>
      <c r="C62" s="169"/>
      <c r="D62" s="169"/>
      <c r="E62" s="169"/>
      <c r="F62" s="169"/>
      <c r="G62" s="173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3"/>
      <c r="B63" s="172"/>
      <c r="C63" s="169"/>
      <c r="D63" s="169"/>
      <c r="E63" s="169"/>
      <c r="F63" s="169"/>
      <c r="G63" s="173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3"/>
      <c r="B64" s="172"/>
      <c r="C64" s="169"/>
      <c r="D64" s="169"/>
      <c r="E64" s="169"/>
      <c r="F64" s="169"/>
      <c r="G64" s="173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3"/>
      <c r="B65" s="172"/>
      <c r="C65" s="169"/>
      <c r="D65" s="169"/>
      <c r="E65" s="169"/>
      <c r="F65" s="169"/>
      <c r="G65" s="173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3"/>
      <c r="B66" s="172"/>
      <c r="C66" s="169"/>
      <c r="D66" s="169"/>
      <c r="E66" s="169"/>
      <c r="F66" s="169"/>
      <c r="G66" s="173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3"/>
      <c r="B67" s="172"/>
      <c r="C67" s="169"/>
      <c r="D67" s="169"/>
      <c r="E67" s="169"/>
      <c r="F67" s="169"/>
      <c r="G67" s="173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3"/>
      <c r="B68" s="172"/>
      <c r="C68" s="169"/>
      <c r="D68" s="169"/>
      <c r="E68" s="169"/>
      <c r="F68" s="169"/>
      <c r="G68" s="173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3"/>
      <c r="B69" s="172"/>
      <c r="C69" s="169"/>
      <c r="D69" s="169"/>
      <c r="E69" s="169"/>
      <c r="F69" s="169"/>
      <c r="G69" s="173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3"/>
      <c r="B70" s="172"/>
      <c r="C70" s="169"/>
      <c r="D70" s="169"/>
      <c r="E70" s="169"/>
      <c r="F70" s="169"/>
      <c r="G70" s="173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3"/>
      <c r="B71" s="172"/>
      <c r="C71" s="169"/>
      <c r="D71" s="169"/>
      <c r="E71" s="169"/>
      <c r="F71" s="169"/>
      <c r="G71" s="173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3"/>
      <c r="B72" s="172"/>
      <c r="C72" s="169"/>
      <c r="D72" s="169"/>
      <c r="E72" s="169"/>
      <c r="F72" s="169"/>
      <c r="G72" s="173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3"/>
      <c r="B73" s="172"/>
      <c r="C73" s="169"/>
      <c r="D73" s="169"/>
      <c r="E73" s="169"/>
      <c r="F73" s="169"/>
      <c r="G73" s="173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3"/>
      <c r="B74" s="172"/>
      <c r="C74" s="169"/>
      <c r="D74" s="169"/>
      <c r="E74" s="169"/>
      <c r="F74" s="169"/>
      <c r="G74" s="173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3"/>
      <c r="B75" s="172"/>
      <c r="C75" s="169"/>
      <c r="D75" s="169"/>
      <c r="E75" s="169"/>
      <c r="F75" s="169"/>
      <c r="G75" s="173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3"/>
      <c r="B76" s="172"/>
      <c r="C76" s="169"/>
      <c r="D76" s="169"/>
      <c r="E76" s="169"/>
      <c r="F76" s="169"/>
      <c r="G76" s="173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3"/>
      <c r="B77" s="172"/>
      <c r="C77" s="169"/>
      <c r="D77" s="169"/>
      <c r="E77" s="169"/>
      <c r="F77" s="169"/>
      <c r="G77" s="173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3"/>
      <c r="B78" s="172"/>
      <c r="C78" s="169"/>
      <c r="D78" s="169"/>
      <c r="E78" s="169"/>
      <c r="F78" s="169"/>
      <c r="G78" s="173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3"/>
      <c r="B79" s="172"/>
      <c r="C79" s="169"/>
      <c r="D79" s="169"/>
      <c r="E79" s="169"/>
      <c r="F79" s="169"/>
      <c r="G79" s="173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3"/>
      <c r="B80" s="172"/>
      <c r="C80" s="169"/>
      <c r="D80" s="169"/>
      <c r="E80" s="169"/>
      <c r="F80" s="169"/>
      <c r="G80" s="173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3"/>
      <c r="B81" s="172"/>
      <c r="C81" s="169"/>
      <c r="D81" s="169"/>
      <c r="E81" s="169"/>
      <c r="F81" s="169"/>
      <c r="G81" s="173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3"/>
      <c r="B82" s="172"/>
      <c r="C82" s="169"/>
      <c r="D82" s="169"/>
      <c r="E82" s="169"/>
      <c r="F82" s="169"/>
      <c r="G82" s="173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3"/>
      <c r="B83" s="172"/>
      <c r="C83" s="169"/>
      <c r="D83" s="169"/>
      <c r="E83" s="169"/>
      <c r="F83" s="169"/>
      <c r="G83" s="173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3"/>
      <c r="B84" s="172"/>
      <c r="C84" s="169"/>
      <c r="D84" s="169"/>
      <c r="E84" s="169"/>
      <c r="F84" s="169"/>
      <c r="G84" s="173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3"/>
      <c r="B85" s="172"/>
      <c r="C85" s="169"/>
      <c r="D85" s="169"/>
      <c r="E85" s="169"/>
      <c r="F85" s="169"/>
      <c r="G85" s="173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3"/>
      <c r="B86" s="172"/>
      <c r="C86" s="169"/>
      <c r="D86" s="169"/>
      <c r="E86" s="169"/>
      <c r="F86" s="169"/>
      <c r="G86" s="173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3"/>
      <c r="B87" s="172"/>
      <c r="C87" s="169"/>
      <c r="D87" s="169"/>
      <c r="E87" s="169"/>
      <c r="F87" s="169"/>
      <c r="G87" s="173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3"/>
      <c r="B88" s="172"/>
      <c r="C88" s="169"/>
      <c r="D88" s="169"/>
      <c r="E88" s="169"/>
      <c r="F88" s="169"/>
      <c r="G88" s="173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3"/>
      <c r="B89" s="172"/>
      <c r="C89" s="169"/>
      <c r="D89" s="169"/>
      <c r="E89" s="169"/>
      <c r="F89" s="169"/>
      <c r="G89" s="173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3"/>
      <c r="B90" s="172"/>
      <c r="C90" s="169"/>
      <c r="D90" s="169"/>
      <c r="E90" s="169"/>
      <c r="F90" s="169"/>
      <c r="G90" s="173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3"/>
      <c r="B91" s="172"/>
      <c r="C91" s="169"/>
      <c r="D91" s="169"/>
      <c r="E91" s="169"/>
      <c r="F91" s="169"/>
      <c r="G91" s="173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3"/>
      <c r="B92" s="172"/>
      <c r="C92" s="169"/>
      <c r="D92" s="169"/>
      <c r="E92" s="169"/>
      <c r="F92" s="169"/>
      <c r="G92" s="173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3"/>
      <c r="B93" s="172"/>
      <c r="C93" s="169"/>
      <c r="D93" s="169"/>
      <c r="E93" s="169"/>
      <c r="F93" s="169"/>
      <c r="G93" s="173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3"/>
      <c r="B94" s="172"/>
      <c r="C94" s="169"/>
      <c r="D94" s="169"/>
      <c r="E94" s="169"/>
      <c r="F94" s="169"/>
      <c r="G94" s="173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3"/>
      <c r="B95" s="172"/>
      <c r="C95" s="169"/>
      <c r="D95" s="169"/>
      <c r="E95" s="169"/>
      <c r="F95" s="169"/>
      <c r="G95" s="173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3"/>
      <c r="B96" s="172"/>
      <c r="C96" s="169"/>
      <c r="D96" s="169"/>
      <c r="E96" s="169"/>
      <c r="F96" s="169"/>
      <c r="G96" s="173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3"/>
      <c r="B97" s="172"/>
      <c r="C97" s="169"/>
      <c r="D97" s="169"/>
      <c r="E97" s="169"/>
      <c r="F97" s="169"/>
      <c r="G97" s="173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3"/>
      <c r="B98" s="172"/>
      <c r="C98" s="169"/>
      <c r="D98" s="169"/>
      <c r="E98" s="169"/>
      <c r="F98" s="169"/>
      <c r="G98" s="173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3"/>
      <c r="B99" s="172"/>
      <c r="C99" s="169"/>
      <c r="D99" s="169"/>
      <c r="E99" s="169"/>
      <c r="F99" s="169"/>
      <c r="G99" s="173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3"/>
      <c r="B100" s="172"/>
      <c r="C100" s="169"/>
      <c r="D100" s="169"/>
      <c r="E100" s="169"/>
      <c r="F100" s="169"/>
      <c r="G100" s="173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3"/>
      <c r="B101" s="172"/>
      <c r="C101" s="169"/>
      <c r="D101" s="169"/>
      <c r="E101" s="169"/>
      <c r="F101" s="169"/>
      <c r="G101" s="173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3"/>
      <c r="B102" s="172"/>
      <c r="C102" s="169"/>
      <c r="D102" s="169"/>
      <c r="E102" s="169"/>
      <c r="F102" s="169"/>
      <c r="G102" s="173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3"/>
      <c r="B103" s="172"/>
      <c r="C103" s="169"/>
      <c r="D103" s="169"/>
      <c r="E103" s="169"/>
      <c r="F103" s="169"/>
      <c r="G103" s="173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3"/>
      <c r="B104" s="172"/>
      <c r="C104" s="169"/>
      <c r="D104" s="169"/>
      <c r="E104" s="169"/>
      <c r="F104" s="169"/>
      <c r="G104" s="173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3"/>
      <c r="B105" s="172"/>
      <c r="C105" s="169"/>
      <c r="D105" s="169"/>
      <c r="E105" s="169"/>
      <c r="F105" s="169"/>
      <c r="G105" s="173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3"/>
      <c r="B106" s="172"/>
      <c r="C106" s="169"/>
      <c r="D106" s="169"/>
      <c r="E106" s="169"/>
      <c r="F106" s="169"/>
      <c r="G106" s="173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3"/>
      <c r="B107" s="172"/>
      <c r="C107" s="169"/>
      <c r="D107" s="169"/>
      <c r="E107" s="169"/>
      <c r="F107" s="169"/>
      <c r="G107" s="173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3"/>
      <c r="B108" s="172"/>
      <c r="C108" s="169"/>
      <c r="D108" s="169"/>
      <c r="E108" s="169"/>
      <c r="F108" s="169"/>
      <c r="G108" s="173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3"/>
      <c r="B109" s="172"/>
      <c r="C109" s="169"/>
      <c r="D109" s="169"/>
      <c r="E109" s="169"/>
      <c r="F109" s="169"/>
      <c r="G109" s="173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3"/>
      <c r="B110" s="172"/>
      <c r="C110" s="169"/>
      <c r="D110" s="169"/>
      <c r="E110" s="169"/>
      <c r="F110" s="169"/>
      <c r="G110" s="173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3"/>
      <c r="B111" s="172"/>
      <c r="C111" s="169"/>
      <c r="D111" s="169"/>
      <c r="E111" s="169"/>
      <c r="F111" s="169"/>
      <c r="G111" s="173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3"/>
      <c r="B112" s="172"/>
      <c r="C112" s="169"/>
      <c r="D112" s="169"/>
      <c r="E112" s="169"/>
      <c r="F112" s="169"/>
      <c r="G112" s="173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3"/>
      <c r="B113" s="172"/>
      <c r="C113" s="169"/>
      <c r="D113" s="169"/>
      <c r="E113" s="169"/>
      <c r="F113" s="169"/>
      <c r="G113" s="173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3"/>
      <c r="B114" s="172"/>
      <c r="C114" s="169"/>
      <c r="D114" s="169"/>
      <c r="E114" s="169"/>
      <c r="F114" s="169"/>
      <c r="G114" s="173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3"/>
      <c r="B115" s="172"/>
      <c r="C115" s="169"/>
      <c r="D115" s="169"/>
      <c r="E115" s="169"/>
      <c r="F115" s="169"/>
      <c r="G115" s="173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3"/>
      <c r="B116" s="172"/>
      <c r="C116" s="169"/>
      <c r="D116" s="169"/>
      <c r="E116" s="169"/>
      <c r="F116" s="169"/>
      <c r="G116" s="173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3"/>
      <c r="B117" s="172"/>
      <c r="C117" s="169"/>
      <c r="D117" s="169"/>
      <c r="E117" s="169"/>
      <c r="F117" s="169"/>
      <c r="G117" s="173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3"/>
      <c r="B118" s="172"/>
      <c r="C118" s="169"/>
      <c r="D118" s="169"/>
      <c r="E118" s="169"/>
      <c r="F118" s="169"/>
      <c r="G118" s="173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3"/>
      <c r="B119" s="172"/>
      <c r="C119" s="169"/>
      <c r="D119" s="169"/>
      <c r="E119" s="169"/>
      <c r="F119" s="169"/>
      <c r="G119" s="173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3"/>
      <c r="B120" s="172"/>
      <c r="C120" s="169"/>
      <c r="D120" s="169"/>
      <c r="E120" s="169"/>
      <c r="F120" s="169"/>
      <c r="G120" s="173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3"/>
      <c r="B121" s="172"/>
      <c r="C121" s="169"/>
      <c r="D121" s="169"/>
      <c r="E121" s="169"/>
      <c r="F121" s="169"/>
      <c r="G121" s="173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3"/>
      <c r="B122" s="172"/>
      <c r="C122" s="169"/>
      <c r="D122" s="169"/>
      <c r="E122" s="169"/>
      <c r="F122" s="169"/>
      <c r="G122" s="173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3"/>
      <c r="B123" s="172"/>
      <c r="C123" s="169"/>
      <c r="D123" s="169"/>
      <c r="E123" s="169"/>
      <c r="F123" s="169"/>
      <c r="G123" s="173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3"/>
      <c r="B124" s="172"/>
      <c r="C124" s="169"/>
      <c r="D124" s="169"/>
      <c r="E124" s="169"/>
      <c r="F124" s="169"/>
      <c r="G124" s="173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3"/>
      <c r="B125" s="172"/>
      <c r="C125" s="169"/>
      <c r="D125" s="169"/>
      <c r="E125" s="169"/>
      <c r="F125" s="169"/>
      <c r="G125" s="173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3"/>
      <c r="B126" s="172"/>
      <c r="C126" s="169"/>
      <c r="D126" s="169"/>
      <c r="E126" s="169"/>
      <c r="F126" s="169"/>
      <c r="G126" s="173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3"/>
      <c r="B127" s="172"/>
      <c r="C127" s="169"/>
      <c r="D127" s="169"/>
      <c r="E127" s="169"/>
      <c r="F127" s="169"/>
      <c r="G127" s="173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3"/>
      <c r="B128" s="172"/>
      <c r="C128" s="169"/>
      <c r="D128" s="169"/>
      <c r="E128" s="169"/>
      <c r="F128" s="169"/>
      <c r="G128" s="173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3"/>
      <c r="B129" s="172"/>
      <c r="C129" s="169"/>
      <c r="D129" s="169"/>
      <c r="E129" s="169"/>
      <c r="F129" s="169"/>
      <c r="G129" s="173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3"/>
      <c r="B130" s="172"/>
      <c r="C130" s="169"/>
      <c r="D130" s="169"/>
      <c r="E130" s="169"/>
      <c r="F130" s="169"/>
      <c r="G130" s="173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3"/>
      <c r="B131" s="172"/>
      <c r="C131" s="169"/>
      <c r="D131" s="169"/>
      <c r="E131" s="169"/>
      <c r="F131" s="169"/>
      <c r="G131" s="173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3"/>
      <c r="B132" s="172"/>
      <c r="C132" s="169"/>
      <c r="D132" s="169"/>
      <c r="E132" s="169"/>
      <c r="F132" s="169"/>
      <c r="G132" s="173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3"/>
      <c r="B133" s="172"/>
      <c r="C133" s="169"/>
      <c r="D133" s="169"/>
      <c r="E133" s="169"/>
      <c r="F133" s="169"/>
      <c r="G133" s="173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3"/>
      <c r="B134" s="172"/>
      <c r="C134" s="169"/>
      <c r="D134" s="169"/>
      <c r="E134" s="169"/>
      <c r="F134" s="169"/>
      <c r="G134" s="173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3"/>
      <c r="B135" s="172"/>
      <c r="C135" s="169"/>
      <c r="D135" s="169"/>
      <c r="E135" s="169"/>
      <c r="F135" s="169"/>
      <c r="G135" s="173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3"/>
      <c r="B136" s="172"/>
      <c r="C136" s="169"/>
      <c r="D136" s="169"/>
      <c r="E136" s="169"/>
      <c r="F136" s="169"/>
      <c r="G136" s="173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3"/>
      <c r="B137" s="172"/>
      <c r="C137" s="169"/>
      <c r="D137" s="169"/>
      <c r="E137" s="169"/>
      <c r="F137" s="169"/>
      <c r="G137" s="173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3"/>
      <c r="B138" s="172"/>
      <c r="C138" s="169"/>
      <c r="D138" s="169"/>
      <c r="E138" s="169"/>
      <c r="F138" s="169"/>
      <c r="G138" s="173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3"/>
      <c r="B139" s="172"/>
      <c r="C139" s="169"/>
      <c r="D139" s="169"/>
      <c r="E139" s="169"/>
      <c r="F139" s="169"/>
      <c r="G139" s="173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3"/>
      <c r="B140" s="172"/>
      <c r="C140" s="169"/>
      <c r="D140" s="169"/>
      <c r="E140" s="169"/>
      <c r="F140" s="169"/>
      <c r="G140" s="173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3"/>
      <c r="B141" s="172"/>
      <c r="C141" s="169"/>
      <c r="D141" s="169"/>
      <c r="E141" s="169"/>
      <c r="F141" s="169"/>
      <c r="G141" s="173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3"/>
      <c r="B142" s="172"/>
      <c r="C142" s="169"/>
      <c r="D142" s="169"/>
      <c r="E142" s="169"/>
      <c r="F142" s="169"/>
      <c r="G142" s="173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3"/>
      <c r="B143" s="172"/>
      <c r="C143" s="169"/>
      <c r="D143" s="169"/>
      <c r="E143" s="169"/>
      <c r="F143" s="169"/>
      <c r="G143" s="173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3"/>
      <c r="B144" s="172"/>
      <c r="C144" s="169"/>
      <c r="D144" s="169"/>
      <c r="E144" s="169"/>
      <c r="F144" s="169"/>
      <c r="G144" s="173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3"/>
      <c r="B145" s="172"/>
      <c r="C145" s="169"/>
      <c r="D145" s="169"/>
      <c r="E145" s="169"/>
      <c r="F145" s="169"/>
      <c r="G145" s="173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3"/>
      <c r="B146" s="172"/>
      <c r="C146" s="169"/>
      <c r="D146" s="169"/>
      <c r="E146" s="169"/>
      <c r="F146" s="169"/>
      <c r="G146" s="173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3"/>
      <c r="B147" s="172"/>
      <c r="C147" s="169"/>
      <c r="D147" s="169"/>
      <c r="E147" s="169"/>
      <c r="F147" s="169"/>
      <c r="G147" s="173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3"/>
      <c r="B148" s="172"/>
      <c r="C148" s="169"/>
      <c r="D148" s="169"/>
      <c r="E148" s="169"/>
      <c r="F148" s="169"/>
      <c r="G148" s="173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3"/>
      <c r="B149" s="172"/>
      <c r="C149" s="169"/>
      <c r="D149" s="169"/>
      <c r="E149" s="169"/>
      <c r="F149" s="169"/>
      <c r="G149" s="173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3"/>
      <c r="B150" s="172"/>
      <c r="C150" s="169"/>
      <c r="D150" s="169"/>
      <c r="E150" s="169"/>
      <c r="F150" s="169"/>
      <c r="G150" s="173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3"/>
      <c r="B151" s="172"/>
      <c r="C151" s="169"/>
      <c r="D151" s="169"/>
      <c r="E151" s="169"/>
      <c r="F151" s="169"/>
      <c r="G151" s="173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3"/>
      <c r="B152" s="172"/>
      <c r="C152" s="169"/>
      <c r="D152" s="169"/>
      <c r="E152" s="169"/>
      <c r="F152" s="169"/>
      <c r="G152" s="173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3"/>
      <c r="B153" s="172"/>
      <c r="C153" s="169"/>
      <c r="D153" s="169"/>
      <c r="E153" s="169"/>
      <c r="F153" s="169"/>
      <c r="G153" s="173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3"/>
      <c r="B154" s="172"/>
      <c r="C154" s="169"/>
      <c r="D154" s="169"/>
      <c r="E154" s="169"/>
      <c r="F154" s="169"/>
      <c r="G154" s="173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3"/>
      <c r="B155" s="172"/>
      <c r="C155" s="169"/>
      <c r="D155" s="169"/>
      <c r="E155" s="169"/>
      <c r="F155" s="169"/>
      <c r="G155" s="173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3"/>
      <c r="B156" s="172"/>
      <c r="C156" s="169"/>
      <c r="D156" s="169"/>
      <c r="E156" s="169"/>
      <c r="F156" s="169"/>
      <c r="G156" s="173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3"/>
      <c r="B157" s="172"/>
      <c r="C157" s="169"/>
      <c r="D157" s="169"/>
      <c r="E157" s="169"/>
      <c r="F157" s="169"/>
      <c r="G157" s="173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3"/>
      <c r="B158" s="172"/>
      <c r="C158" s="169"/>
      <c r="D158" s="169"/>
      <c r="E158" s="169"/>
      <c r="F158" s="169"/>
      <c r="G158" s="173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3"/>
      <c r="B159" s="172"/>
      <c r="C159" s="169"/>
      <c r="D159" s="169"/>
      <c r="E159" s="169"/>
      <c r="F159" s="169"/>
      <c r="G159" s="173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3"/>
      <c r="B160" s="172"/>
      <c r="C160" s="169"/>
      <c r="D160" s="169"/>
      <c r="E160" s="169"/>
      <c r="F160" s="169"/>
      <c r="G160" s="173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3"/>
      <c r="B161" s="172"/>
      <c r="C161" s="169"/>
      <c r="D161" s="169"/>
      <c r="E161" s="169"/>
      <c r="F161" s="169"/>
      <c r="G161" s="173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3"/>
      <c r="B162" s="172"/>
      <c r="C162" s="169"/>
      <c r="D162" s="169"/>
      <c r="E162" s="169"/>
      <c r="F162" s="169"/>
      <c r="G162" s="173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3"/>
      <c r="B163" s="172"/>
      <c r="C163" s="169"/>
      <c r="D163" s="169"/>
      <c r="E163" s="169"/>
      <c r="F163" s="169"/>
      <c r="G163" s="173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3"/>
      <c r="B164" s="172"/>
      <c r="C164" s="169"/>
      <c r="D164" s="169"/>
      <c r="E164" s="169"/>
      <c r="F164" s="169"/>
      <c r="G164" s="173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3"/>
      <c r="B165" s="172"/>
      <c r="C165" s="169"/>
      <c r="D165" s="169"/>
      <c r="E165" s="169"/>
      <c r="F165" s="169"/>
      <c r="G165" s="173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3"/>
      <c r="B166" s="172"/>
      <c r="C166" s="169"/>
      <c r="D166" s="169"/>
      <c r="E166" s="169"/>
      <c r="F166" s="169"/>
      <c r="G166" s="173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3"/>
      <c r="B167" s="172"/>
      <c r="C167" s="169"/>
      <c r="D167" s="169"/>
      <c r="E167" s="169"/>
      <c r="F167" s="169"/>
      <c r="G167" s="173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3"/>
      <c r="B168" s="172"/>
      <c r="C168" s="169"/>
      <c r="D168" s="169"/>
      <c r="E168" s="169"/>
      <c r="F168" s="169"/>
      <c r="G168" s="173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3"/>
      <c r="B169" s="172"/>
      <c r="C169" s="169"/>
      <c r="D169" s="169"/>
      <c r="E169" s="169"/>
      <c r="F169" s="169"/>
      <c r="G169" s="173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3"/>
      <c r="B170" s="172"/>
      <c r="C170" s="169"/>
      <c r="D170" s="169"/>
      <c r="E170" s="169"/>
      <c r="F170" s="169"/>
      <c r="G170" s="173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3"/>
      <c r="B171" s="172"/>
      <c r="C171" s="169"/>
      <c r="D171" s="169"/>
      <c r="E171" s="169"/>
      <c r="F171" s="169"/>
      <c r="G171" s="173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3"/>
      <c r="B172" s="172"/>
      <c r="C172" s="169"/>
      <c r="D172" s="169"/>
      <c r="E172" s="169"/>
      <c r="F172" s="169"/>
      <c r="G172" s="173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3"/>
      <c r="B173" s="172"/>
      <c r="C173" s="169"/>
      <c r="D173" s="169"/>
      <c r="E173" s="169"/>
      <c r="F173" s="169"/>
      <c r="G173" s="173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3"/>
      <c r="B174" s="172"/>
      <c r="C174" s="169"/>
      <c r="D174" s="169"/>
      <c r="E174" s="169"/>
      <c r="F174" s="169"/>
      <c r="G174" s="173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3"/>
      <c r="B175" s="172"/>
      <c r="C175" s="169"/>
      <c r="D175" s="169"/>
      <c r="E175" s="169"/>
      <c r="F175" s="169"/>
      <c r="G175" s="173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3"/>
      <c r="B176" s="172"/>
      <c r="C176" s="169"/>
      <c r="D176" s="169"/>
      <c r="E176" s="169"/>
      <c r="F176" s="169"/>
      <c r="G176" s="173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3"/>
      <c r="B177" s="172"/>
      <c r="C177" s="169"/>
      <c r="D177" s="169"/>
      <c r="E177" s="169"/>
      <c r="F177" s="169"/>
      <c r="G177" s="173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3"/>
      <c r="B178" s="172"/>
      <c r="C178" s="169"/>
      <c r="D178" s="169"/>
      <c r="E178" s="169"/>
      <c r="F178" s="169"/>
      <c r="G178" s="173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3"/>
      <c r="B179" s="172"/>
      <c r="C179" s="169"/>
      <c r="D179" s="169"/>
      <c r="E179" s="169"/>
      <c r="F179" s="169"/>
      <c r="G179" s="173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3"/>
      <c r="B180" s="172"/>
      <c r="C180" s="169"/>
      <c r="D180" s="169"/>
      <c r="E180" s="169"/>
      <c r="F180" s="169"/>
      <c r="G180" s="173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3"/>
      <c r="B181" s="172"/>
      <c r="C181" s="169"/>
      <c r="D181" s="169"/>
      <c r="E181" s="169"/>
      <c r="F181" s="169"/>
      <c r="G181" s="173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3"/>
      <c r="B182" s="172"/>
      <c r="C182" s="169"/>
      <c r="D182" s="169"/>
      <c r="E182" s="169"/>
      <c r="F182" s="169"/>
      <c r="G182" s="173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3"/>
      <c r="B183" s="172"/>
      <c r="C183" s="169"/>
      <c r="D183" s="169"/>
      <c r="E183" s="169"/>
      <c r="F183" s="169"/>
      <c r="G183" s="173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3"/>
      <c r="B184" s="172"/>
      <c r="C184" s="169"/>
      <c r="D184" s="169"/>
      <c r="E184" s="169"/>
      <c r="F184" s="169"/>
      <c r="G184" s="173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3"/>
      <c r="B185" s="172"/>
      <c r="C185" s="169"/>
      <c r="D185" s="169"/>
      <c r="E185" s="169"/>
      <c r="F185" s="169"/>
      <c r="G185" s="173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3"/>
      <c r="B186" s="172"/>
      <c r="C186" s="169"/>
      <c r="D186" s="169"/>
      <c r="E186" s="169"/>
      <c r="F186" s="169"/>
      <c r="G186" s="173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3"/>
      <c r="B187" s="172"/>
      <c r="C187" s="169"/>
      <c r="D187" s="169"/>
      <c r="E187" s="169"/>
      <c r="F187" s="169"/>
      <c r="G187" s="173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3"/>
      <c r="B188" s="172"/>
      <c r="C188" s="169"/>
      <c r="D188" s="169"/>
      <c r="E188" s="169"/>
      <c r="F188" s="169"/>
      <c r="G188" s="173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3"/>
      <c r="B189" s="172"/>
      <c r="C189" s="169"/>
      <c r="D189" s="169"/>
      <c r="E189" s="169"/>
      <c r="F189" s="169"/>
      <c r="G189" s="173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3"/>
      <c r="B190" s="172"/>
      <c r="C190" s="169"/>
      <c r="D190" s="169"/>
      <c r="E190" s="169"/>
      <c r="F190" s="169"/>
      <c r="G190" s="173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3"/>
      <c r="B191" s="172"/>
      <c r="C191" s="169"/>
      <c r="D191" s="169"/>
      <c r="E191" s="169"/>
      <c r="F191" s="169"/>
      <c r="G191" s="173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3"/>
      <c r="B192" s="172"/>
      <c r="C192" s="169"/>
      <c r="D192" s="169"/>
      <c r="E192" s="169"/>
      <c r="F192" s="169"/>
      <c r="G192" s="173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3"/>
      <c r="B193" s="172"/>
      <c r="C193" s="169"/>
      <c r="D193" s="169"/>
      <c r="E193" s="169"/>
      <c r="F193" s="169"/>
      <c r="G193" s="173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3"/>
      <c r="B194" s="172"/>
      <c r="C194" s="169"/>
      <c r="D194" s="169"/>
      <c r="E194" s="169"/>
      <c r="F194" s="169"/>
      <c r="G194" s="173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3"/>
      <c r="B195" s="172"/>
      <c r="C195" s="169"/>
      <c r="D195" s="169"/>
      <c r="E195" s="169"/>
      <c r="F195" s="169"/>
      <c r="G195" s="173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3"/>
      <c r="B196" s="172"/>
      <c r="C196" s="169"/>
      <c r="D196" s="169"/>
      <c r="E196" s="169"/>
      <c r="F196" s="169"/>
      <c r="G196" s="173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3"/>
      <c r="B197" s="172"/>
      <c r="C197" s="169"/>
      <c r="D197" s="169"/>
      <c r="E197" s="169"/>
      <c r="F197" s="169"/>
      <c r="G197" s="173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3"/>
      <c r="B198" s="172"/>
      <c r="C198" s="169"/>
      <c r="D198" s="169"/>
      <c r="E198" s="169"/>
      <c r="F198" s="169"/>
      <c r="G198" s="173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3"/>
      <c r="B199" s="172"/>
      <c r="C199" s="169"/>
      <c r="D199" s="169"/>
      <c r="E199" s="169"/>
      <c r="F199" s="169"/>
      <c r="G199" s="173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3"/>
      <c r="B200" s="172"/>
      <c r="C200" s="169"/>
      <c r="D200" s="169"/>
      <c r="E200" s="169"/>
      <c r="F200" s="169"/>
      <c r="G200" s="173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3"/>
      <c r="B201" s="172"/>
      <c r="C201" s="169"/>
      <c r="D201" s="169"/>
      <c r="E201" s="169"/>
      <c r="F201" s="169"/>
      <c r="G201" s="173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3"/>
      <c r="B202" s="172"/>
      <c r="C202" s="169"/>
      <c r="D202" s="169"/>
      <c r="E202" s="169"/>
      <c r="F202" s="169"/>
      <c r="G202" s="173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3"/>
      <c r="B203" s="172"/>
      <c r="C203" s="169"/>
      <c r="D203" s="169"/>
      <c r="E203" s="169"/>
      <c r="F203" s="169"/>
      <c r="G203" s="173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3"/>
      <c r="B204" s="172"/>
      <c r="C204" s="169"/>
      <c r="D204" s="169"/>
      <c r="E204" s="169"/>
      <c r="F204" s="169"/>
      <c r="G204" s="173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3"/>
      <c r="B205" s="172"/>
      <c r="C205" s="169"/>
      <c r="D205" s="169"/>
      <c r="E205" s="169"/>
      <c r="F205" s="169"/>
      <c r="G205" s="173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3"/>
      <c r="B206" s="172"/>
      <c r="C206" s="169"/>
      <c r="D206" s="169"/>
      <c r="E206" s="169"/>
      <c r="F206" s="169"/>
      <c r="G206" s="173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3"/>
      <c r="B207" s="172"/>
      <c r="C207" s="169"/>
      <c r="D207" s="169"/>
      <c r="E207" s="169"/>
      <c r="F207" s="169"/>
      <c r="G207" s="173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3"/>
      <c r="B208" s="172"/>
      <c r="C208" s="169"/>
      <c r="D208" s="169"/>
      <c r="E208" s="169"/>
      <c r="F208" s="169"/>
      <c r="G208" s="173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3"/>
      <c r="B209" s="172"/>
      <c r="C209" s="169"/>
      <c r="D209" s="169"/>
      <c r="E209" s="169"/>
      <c r="F209" s="169"/>
      <c r="G209" s="173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3"/>
      <c r="B210" s="172"/>
      <c r="C210" s="169"/>
      <c r="D210" s="169"/>
      <c r="E210" s="169"/>
      <c r="F210" s="169"/>
      <c r="G210" s="173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3"/>
      <c r="B211" s="172"/>
      <c r="C211" s="169"/>
      <c r="D211" s="169"/>
      <c r="E211" s="169"/>
      <c r="F211" s="169"/>
      <c r="G211" s="173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3"/>
      <c r="B212" s="172"/>
      <c r="C212" s="169"/>
      <c r="D212" s="169"/>
      <c r="E212" s="169"/>
      <c r="F212" s="169"/>
      <c r="G212" s="173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3"/>
      <c r="B213" s="172"/>
      <c r="C213" s="169"/>
      <c r="D213" s="169"/>
      <c r="E213" s="169"/>
      <c r="F213" s="169"/>
      <c r="G213" s="173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3"/>
      <c r="B214" s="172"/>
      <c r="C214" s="169"/>
      <c r="D214" s="169"/>
      <c r="E214" s="169"/>
      <c r="F214" s="169"/>
      <c r="G214" s="173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3"/>
      <c r="B215" s="172"/>
      <c r="C215" s="169"/>
      <c r="D215" s="169"/>
      <c r="E215" s="169"/>
      <c r="F215" s="169"/>
      <c r="G215" s="173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3"/>
      <c r="B216" s="172"/>
      <c r="C216" s="169"/>
      <c r="D216" s="169"/>
      <c r="E216" s="169"/>
      <c r="F216" s="169"/>
      <c r="G216" s="173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3"/>
      <c r="B217" s="172"/>
      <c r="C217" s="169"/>
      <c r="D217" s="169"/>
      <c r="E217" s="169"/>
      <c r="F217" s="169"/>
      <c r="G217" s="173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3"/>
      <c r="B218" s="172"/>
      <c r="C218" s="169"/>
      <c r="D218" s="169"/>
      <c r="E218" s="169"/>
      <c r="F218" s="169"/>
      <c r="G218" s="173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3"/>
      <c r="B219" s="172"/>
      <c r="C219" s="169"/>
      <c r="D219" s="169"/>
      <c r="E219" s="169"/>
      <c r="F219" s="169"/>
      <c r="G219" s="173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3"/>
      <c r="B220" s="172"/>
      <c r="C220" s="169"/>
      <c r="D220" s="169"/>
      <c r="E220" s="169"/>
      <c r="F220" s="169"/>
      <c r="G220" s="173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3"/>
      <c r="B221" s="172"/>
      <c r="C221" s="169"/>
      <c r="D221" s="169"/>
      <c r="E221" s="169"/>
      <c r="F221" s="169"/>
      <c r="G221" s="173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3"/>
      <c r="B222" s="172"/>
      <c r="C222" s="169"/>
      <c r="D222" s="169"/>
      <c r="E222" s="169"/>
      <c r="F222" s="169"/>
      <c r="G222" s="173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3"/>
      <c r="B223" s="172"/>
      <c r="C223" s="169"/>
      <c r="D223" s="169"/>
      <c r="E223" s="169"/>
      <c r="F223" s="169"/>
      <c r="G223" s="173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3"/>
      <c r="B224" s="172"/>
      <c r="C224" s="169"/>
      <c r="D224" s="169"/>
      <c r="E224" s="169"/>
      <c r="F224" s="169"/>
      <c r="G224" s="173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3"/>
      <c r="B225" s="172"/>
      <c r="C225" s="169"/>
      <c r="D225" s="169"/>
      <c r="E225" s="169"/>
      <c r="F225" s="169"/>
      <c r="G225" s="173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3"/>
      <c r="B226" s="172"/>
      <c r="C226" s="169"/>
      <c r="D226" s="169"/>
      <c r="E226" s="169"/>
      <c r="F226" s="169"/>
      <c r="G226" s="173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3"/>
      <c r="B227" s="172"/>
      <c r="C227" s="169"/>
      <c r="D227" s="169"/>
      <c r="E227" s="169"/>
      <c r="F227" s="169"/>
      <c r="G227" s="173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3"/>
      <c r="B228" s="172"/>
      <c r="C228" s="169"/>
      <c r="D228" s="169"/>
      <c r="E228" s="169"/>
      <c r="F228" s="169"/>
      <c r="G228" s="173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3"/>
      <c r="B229" s="172"/>
      <c r="C229" s="169"/>
      <c r="D229" s="169"/>
      <c r="E229" s="169"/>
      <c r="F229" s="169"/>
      <c r="G229" s="173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3"/>
      <c r="B230" s="172"/>
      <c r="C230" s="169"/>
      <c r="D230" s="169"/>
      <c r="E230" s="169"/>
      <c r="F230" s="169"/>
      <c r="G230" s="173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3"/>
      <c r="B231" s="172"/>
      <c r="C231" s="169"/>
      <c r="D231" s="169"/>
      <c r="E231" s="169"/>
      <c r="F231" s="169"/>
      <c r="G231" s="173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3"/>
      <c r="B232" s="172"/>
      <c r="C232" s="169"/>
      <c r="D232" s="169"/>
      <c r="E232" s="169"/>
      <c r="F232" s="169"/>
      <c r="G232" s="173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3"/>
      <c r="B233" s="172"/>
      <c r="C233" s="169"/>
      <c r="D233" s="169"/>
      <c r="E233" s="169"/>
      <c r="F233" s="169"/>
      <c r="G233" s="173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3"/>
      <c r="B234" s="172"/>
      <c r="C234" s="169"/>
      <c r="D234" s="169"/>
      <c r="E234" s="169"/>
      <c r="F234" s="169"/>
      <c r="G234" s="173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3"/>
      <c r="B235" s="172"/>
      <c r="C235" s="169"/>
      <c r="D235" s="169"/>
      <c r="E235" s="169"/>
      <c r="F235" s="169"/>
      <c r="G235" s="173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3"/>
      <c r="B236" s="172"/>
      <c r="C236" s="169"/>
      <c r="D236" s="169"/>
      <c r="E236" s="169"/>
      <c r="F236" s="169"/>
      <c r="G236" s="173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3"/>
      <c r="B237" s="172"/>
      <c r="C237" s="169"/>
      <c r="D237" s="169"/>
      <c r="E237" s="169"/>
      <c r="F237" s="169"/>
      <c r="G237" s="173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3"/>
      <c r="B238" s="172"/>
      <c r="C238" s="169"/>
      <c r="D238" s="169"/>
      <c r="E238" s="169"/>
      <c r="F238" s="169"/>
      <c r="G238" s="173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3"/>
      <c r="B239" s="172"/>
      <c r="C239" s="169"/>
      <c r="D239" s="169"/>
      <c r="E239" s="169"/>
      <c r="F239" s="169"/>
      <c r="G239" s="173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3"/>
      <c r="B240" s="172"/>
      <c r="C240" s="169"/>
      <c r="D240" s="169"/>
      <c r="E240" s="169"/>
      <c r="F240" s="169"/>
      <c r="G240" s="173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3"/>
      <c r="B241" s="172"/>
      <c r="C241" s="169"/>
      <c r="D241" s="169"/>
      <c r="E241" s="169"/>
      <c r="F241" s="169"/>
      <c r="G241" s="173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3"/>
      <c r="B242" s="172"/>
      <c r="C242" s="169"/>
      <c r="D242" s="169"/>
      <c r="E242" s="169"/>
      <c r="F242" s="169"/>
      <c r="G242" s="173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3"/>
      <c r="B243" s="172"/>
      <c r="C243" s="169"/>
      <c r="D243" s="169"/>
      <c r="E243" s="169"/>
      <c r="F243" s="169"/>
      <c r="G243" s="173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3"/>
      <c r="B244" s="172"/>
      <c r="C244" s="169"/>
      <c r="D244" s="169"/>
      <c r="E244" s="169"/>
      <c r="F244" s="169"/>
      <c r="G244" s="173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3"/>
      <c r="B245" s="172"/>
      <c r="C245" s="169"/>
      <c r="D245" s="169"/>
      <c r="E245" s="169"/>
      <c r="F245" s="169"/>
      <c r="G245" s="173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3"/>
      <c r="B246" s="172"/>
      <c r="C246" s="169"/>
      <c r="D246" s="169"/>
      <c r="E246" s="169"/>
      <c r="F246" s="169"/>
      <c r="G246" s="173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3"/>
      <c r="B247" s="172"/>
      <c r="C247" s="169"/>
      <c r="D247" s="169"/>
      <c r="E247" s="169"/>
      <c r="F247" s="169"/>
      <c r="G247" s="173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3"/>
      <c r="B248" s="172"/>
      <c r="C248" s="169"/>
      <c r="D248" s="169"/>
      <c r="E248" s="169"/>
      <c r="F248" s="169"/>
      <c r="G248" s="173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3"/>
      <c r="B249" s="172"/>
      <c r="C249" s="169"/>
      <c r="D249" s="169"/>
      <c r="E249" s="169"/>
      <c r="F249" s="169"/>
      <c r="G249" s="173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3"/>
      <c r="B250" s="172"/>
      <c r="C250" s="169"/>
      <c r="D250" s="169"/>
      <c r="E250" s="169"/>
      <c r="F250" s="169"/>
      <c r="G250" s="173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3"/>
      <c r="B251" s="172"/>
      <c r="C251" s="169"/>
      <c r="D251" s="169"/>
      <c r="E251" s="169"/>
      <c r="F251" s="169"/>
      <c r="G251" s="173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3"/>
      <c r="B252" s="172"/>
      <c r="C252" s="169"/>
      <c r="D252" s="169"/>
      <c r="E252" s="169"/>
      <c r="F252" s="169"/>
      <c r="G252" s="173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3"/>
      <c r="B253" s="172"/>
      <c r="C253" s="169"/>
      <c r="D253" s="169"/>
      <c r="E253" s="169"/>
      <c r="F253" s="169"/>
      <c r="G253" s="173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3"/>
      <c r="B254" s="172"/>
      <c r="C254" s="169"/>
      <c r="D254" s="169"/>
      <c r="E254" s="169"/>
      <c r="F254" s="169"/>
      <c r="G254" s="173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3"/>
      <c r="B255" s="172"/>
      <c r="C255" s="169"/>
      <c r="D255" s="169"/>
      <c r="E255" s="169"/>
      <c r="F255" s="169"/>
      <c r="G255" s="173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3"/>
      <c r="B256" s="172"/>
      <c r="C256" s="169"/>
      <c r="D256" s="169"/>
      <c r="E256" s="169"/>
      <c r="F256" s="169"/>
      <c r="G256" s="173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3"/>
      <c r="B257" s="172"/>
      <c r="C257" s="169"/>
      <c r="D257" s="169"/>
      <c r="E257" s="169"/>
      <c r="F257" s="169"/>
      <c r="G257" s="173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3"/>
      <c r="B258" s="172"/>
      <c r="C258" s="169"/>
      <c r="D258" s="169"/>
      <c r="E258" s="169"/>
      <c r="F258" s="169"/>
      <c r="G258" s="173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3"/>
      <c r="B259" s="172"/>
      <c r="C259" s="169"/>
      <c r="D259" s="169"/>
      <c r="E259" s="169"/>
      <c r="F259" s="169"/>
      <c r="G259" s="173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3"/>
      <c r="B260" s="172"/>
      <c r="C260" s="169"/>
      <c r="D260" s="169"/>
      <c r="E260" s="169"/>
      <c r="F260" s="169"/>
      <c r="G260" s="173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3"/>
      <c r="B261" s="172"/>
      <c r="C261" s="169"/>
      <c r="D261" s="169"/>
      <c r="E261" s="169"/>
      <c r="F261" s="169"/>
      <c r="G261" s="173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3"/>
      <c r="B262" s="172"/>
      <c r="C262" s="169"/>
      <c r="D262" s="169"/>
      <c r="E262" s="169"/>
      <c r="F262" s="169"/>
      <c r="G262" s="173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3"/>
      <c r="B263" s="172"/>
      <c r="C263" s="169"/>
      <c r="D263" s="169"/>
      <c r="E263" s="169"/>
      <c r="F263" s="169"/>
      <c r="G263" s="173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3"/>
      <c r="B264" s="172"/>
      <c r="C264" s="169"/>
      <c r="D264" s="169"/>
      <c r="E264" s="169"/>
      <c r="F264" s="169"/>
      <c r="G264" s="173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3"/>
      <c r="B265" s="172"/>
      <c r="C265" s="169"/>
      <c r="D265" s="169"/>
      <c r="E265" s="169"/>
      <c r="F265" s="169"/>
      <c r="G265" s="173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3"/>
      <c r="B266" s="172"/>
      <c r="C266" s="169"/>
      <c r="D266" s="169"/>
      <c r="E266" s="169"/>
      <c r="F266" s="169"/>
      <c r="G266" s="173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3"/>
      <c r="B267" s="172"/>
      <c r="C267" s="169"/>
      <c r="D267" s="169"/>
      <c r="E267" s="169"/>
      <c r="F267" s="169"/>
      <c r="G267" s="173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3"/>
      <c r="B268" s="172"/>
      <c r="C268" s="169"/>
      <c r="D268" s="169"/>
      <c r="E268" s="169"/>
      <c r="F268" s="169"/>
      <c r="G268" s="173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3"/>
      <c r="B269" s="172"/>
      <c r="C269" s="169"/>
      <c r="D269" s="169"/>
      <c r="E269" s="169"/>
      <c r="F269" s="169"/>
      <c r="G269" s="173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3"/>
      <c r="B270" s="172"/>
      <c r="C270" s="169"/>
      <c r="D270" s="169"/>
      <c r="E270" s="169"/>
      <c r="F270" s="169"/>
      <c r="G270" s="173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3"/>
      <c r="B271" s="172"/>
      <c r="C271" s="169"/>
      <c r="D271" s="169"/>
      <c r="E271" s="169"/>
      <c r="F271" s="169"/>
      <c r="G271" s="173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3"/>
      <c r="B272" s="172"/>
      <c r="C272" s="169"/>
      <c r="D272" s="169"/>
      <c r="E272" s="169"/>
      <c r="F272" s="169"/>
      <c r="G272" s="173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3"/>
      <c r="B273" s="172"/>
      <c r="C273" s="169"/>
      <c r="D273" s="169"/>
      <c r="E273" s="169"/>
      <c r="F273" s="169"/>
      <c r="G273" s="173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3"/>
      <c r="B274" s="172"/>
      <c r="C274" s="169"/>
      <c r="D274" s="169"/>
      <c r="E274" s="169"/>
      <c r="F274" s="169"/>
      <c r="G274" s="173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3"/>
      <c r="B275" s="172"/>
      <c r="C275" s="169"/>
      <c r="D275" s="169"/>
      <c r="E275" s="169"/>
      <c r="F275" s="169"/>
      <c r="G275" s="173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3"/>
      <c r="B276" s="172"/>
      <c r="C276" s="169"/>
      <c r="D276" s="169"/>
      <c r="E276" s="169"/>
      <c r="F276" s="169"/>
      <c r="G276" s="173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3"/>
      <c r="B277" s="172"/>
      <c r="C277" s="169"/>
      <c r="D277" s="169"/>
      <c r="E277" s="169"/>
      <c r="F277" s="169"/>
      <c r="G277" s="173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3"/>
      <c r="B278" s="172"/>
      <c r="C278" s="169"/>
      <c r="D278" s="169"/>
      <c r="E278" s="169"/>
      <c r="F278" s="169"/>
      <c r="G278" s="173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3"/>
      <c r="B279" s="172"/>
      <c r="C279" s="169"/>
      <c r="D279" s="169"/>
      <c r="E279" s="169"/>
      <c r="F279" s="169"/>
      <c r="G279" s="173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3"/>
      <c r="B280" s="172"/>
      <c r="C280" s="169"/>
      <c r="D280" s="169"/>
      <c r="E280" s="169"/>
      <c r="F280" s="169"/>
      <c r="G280" s="173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3"/>
      <c r="B281" s="172"/>
      <c r="C281" s="169"/>
      <c r="D281" s="169"/>
      <c r="E281" s="169"/>
      <c r="F281" s="169"/>
      <c r="G281" s="173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3"/>
      <c r="B282" s="172"/>
      <c r="C282" s="169"/>
      <c r="D282" s="169"/>
      <c r="E282" s="169"/>
      <c r="F282" s="169"/>
      <c r="G282" s="173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3"/>
      <c r="B283" s="172"/>
      <c r="C283" s="169"/>
      <c r="D283" s="169"/>
      <c r="E283" s="169"/>
      <c r="F283" s="169"/>
      <c r="G283" s="173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3"/>
      <c r="B284" s="172"/>
      <c r="C284" s="169"/>
      <c r="D284" s="169"/>
      <c r="E284" s="169"/>
      <c r="F284" s="169"/>
      <c r="G284" s="173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3"/>
      <c r="B285" s="172"/>
      <c r="C285" s="169"/>
      <c r="D285" s="169"/>
      <c r="E285" s="169"/>
      <c r="F285" s="169"/>
      <c r="G285" s="173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3"/>
      <c r="B286" s="172"/>
      <c r="C286" s="169"/>
      <c r="D286" s="169"/>
      <c r="E286" s="169"/>
      <c r="F286" s="169"/>
      <c r="G286" s="173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3"/>
      <c r="B287" s="172"/>
      <c r="C287" s="169"/>
      <c r="D287" s="169"/>
      <c r="E287" s="169"/>
      <c r="F287" s="169"/>
      <c r="G287" s="173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3"/>
      <c r="B288" s="172"/>
      <c r="C288" s="169"/>
      <c r="D288" s="169"/>
      <c r="E288" s="169"/>
      <c r="F288" s="169"/>
      <c r="G288" s="173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3"/>
      <c r="B289" s="172"/>
      <c r="C289" s="169"/>
      <c r="D289" s="169"/>
      <c r="E289" s="169"/>
      <c r="F289" s="169"/>
      <c r="G289" s="173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3"/>
      <c r="B290" s="172"/>
      <c r="C290" s="169"/>
      <c r="D290" s="169"/>
      <c r="E290" s="169"/>
      <c r="F290" s="169"/>
      <c r="G290" s="173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3"/>
      <c r="B291" s="172"/>
      <c r="C291" s="169"/>
      <c r="D291" s="169"/>
      <c r="E291" s="169"/>
      <c r="F291" s="169"/>
      <c r="G291" s="173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3"/>
      <c r="B292" s="172"/>
      <c r="C292" s="169"/>
      <c r="D292" s="169"/>
      <c r="E292" s="169"/>
      <c r="F292" s="169"/>
      <c r="G292" s="173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3"/>
      <c r="B293" s="172"/>
      <c r="C293" s="169"/>
      <c r="D293" s="169"/>
      <c r="E293" s="169"/>
      <c r="F293" s="169"/>
      <c r="G293" s="173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3"/>
      <c r="B294" s="172"/>
      <c r="C294" s="169"/>
      <c r="D294" s="169"/>
      <c r="E294" s="169"/>
      <c r="F294" s="169"/>
      <c r="G294" s="173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3"/>
      <c r="B295" s="172"/>
      <c r="C295" s="169"/>
      <c r="D295" s="169"/>
      <c r="E295" s="169"/>
      <c r="F295" s="169"/>
      <c r="G295" s="173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3"/>
      <c r="B296" s="172"/>
      <c r="C296" s="169"/>
      <c r="D296" s="169"/>
      <c r="E296" s="169"/>
      <c r="F296" s="169"/>
      <c r="G296" s="173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3"/>
      <c r="B297" s="172"/>
      <c r="C297" s="169"/>
      <c r="D297" s="169"/>
      <c r="E297" s="169"/>
      <c r="F297" s="169"/>
      <c r="G297" s="173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3"/>
      <c r="B298" s="172"/>
      <c r="C298" s="169"/>
      <c r="D298" s="169"/>
      <c r="E298" s="169"/>
      <c r="F298" s="169"/>
      <c r="G298" s="173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3"/>
      <c r="B299" s="172"/>
      <c r="C299" s="169"/>
      <c r="D299" s="169"/>
      <c r="E299" s="169"/>
      <c r="F299" s="169"/>
      <c r="G299" s="173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3"/>
      <c r="B300" s="172"/>
      <c r="C300" s="169"/>
      <c r="D300" s="169"/>
      <c r="E300" s="169"/>
      <c r="F300" s="169"/>
      <c r="G300" s="173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3"/>
      <c r="B301" s="172"/>
      <c r="C301" s="169"/>
      <c r="D301" s="169"/>
      <c r="E301" s="169"/>
      <c r="F301" s="169"/>
      <c r="G301" s="173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3"/>
      <c r="B302" s="172"/>
      <c r="C302" s="169"/>
      <c r="D302" s="169"/>
      <c r="E302" s="169"/>
      <c r="F302" s="169"/>
      <c r="G302" s="173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3"/>
      <c r="B303" s="172"/>
      <c r="C303" s="169"/>
      <c r="D303" s="169"/>
      <c r="E303" s="169"/>
      <c r="F303" s="169"/>
      <c r="G303" s="173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3"/>
      <c r="B304" s="172"/>
      <c r="C304" s="169"/>
      <c r="D304" s="169"/>
      <c r="E304" s="169"/>
      <c r="F304" s="169"/>
      <c r="G304" s="173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3"/>
      <c r="B305" s="172"/>
      <c r="C305" s="169"/>
      <c r="D305" s="169"/>
      <c r="E305" s="169"/>
      <c r="F305" s="169"/>
      <c r="G305" s="173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3"/>
      <c r="B306" s="172"/>
      <c r="C306" s="169"/>
      <c r="D306" s="169"/>
      <c r="E306" s="169"/>
      <c r="F306" s="169"/>
      <c r="G306" s="173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3"/>
      <c r="B307" s="172"/>
      <c r="C307" s="169"/>
      <c r="D307" s="169"/>
      <c r="E307" s="169"/>
      <c r="F307" s="169"/>
      <c r="G307" s="173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3"/>
      <c r="B308" s="172"/>
      <c r="C308" s="169"/>
      <c r="D308" s="169"/>
      <c r="E308" s="169"/>
      <c r="F308" s="169"/>
      <c r="G308" s="173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3"/>
      <c r="B309" s="172"/>
      <c r="C309" s="169"/>
      <c r="D309" s="169"/>
      <c r="E309" s="169"/>
      <c r="F309" s="169"/>
      <c r="G309" s="173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3"/>
      <c r="B310" s="172"/>
      <c r="C310" s="169"/>
      <c r="D310" s="169"/>
      <c r="E310" s="169"/>
      <c r="F310" s="169"/>
      <c r="G310" s="173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3"/>
      <c r="B311" s="172"/>
      <c r="C311" s="169"/>
      <c r="D311" s="169"/>
      <c r="E311" s="169"/>
      <c r="F311" s="169"/>
      <c r="G311" s="173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3"/>
      <c r="B312" s="172"/>
      <c r="C312" s="169"/>
      <c r="D312" s="169"/>
      <c r="E312" s="169"/>
      <c r="F312" s="169"/>
      <c r="G312" s="173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3"/>
      <c r="B313" s="172"/>
      <c r="C313" s="169"/>
      <c r="D313" s="169"/>
      <c r="E313" s="169"/>
      <c r="F313" s="169"/>
      <c r="G313" s="173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3"/>
      <c r="B314" s="172"/>
      <c r="C314" s="169"/>
      <c r="D314" s="169"/>
      <c r="E314" s="169"/>
      <c r="F314" s="169"/>
      <c r="G314" s="173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3"/>
      <c r="B315" s="172"/>
      <c r="C315" s="169"/>
      <c r="D315" s="169"/>
      <c r="E315" s="169"/>
      <c r="F315" s="169"/>
      <c r="G315" s="173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3"/>
      <c r="B316" s="172"/>
      <c r="C316" s="169"/>
      <c r="D316" s="169"/>
      <c r="E316" s="169"/>
      <c r="F316" s="169"/>
      <c r="G316" s="173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3"/>
      <c r="B317" s="172"/>
      <c r="C317" s="169"/>
      <c r="D317" s="169"/>
      <c r="E317" s="169"/>
      <c r="F317" s="169"/>
      <c r="G317" s="173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3"/>
      <c r="B318" s="172"/>
      <c r="C318" s="169"/>
      <c r="D318" s="169"/>
      <c r="E318" s="169"/>
      <c r="F318" s="169"/>
      <c r="G318" s="173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3"/>
      <c r="B319" s="172"/>
      <c r="C319" s="169"/>
      <c r="D319" s="169"/>
      <c r="E319" s="169"/>
      <c r="F319" s="169"/>
      <c r="G319" s="173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3"/>
      <c r="B320" s="172"/>
      <c r="C320" s="169"/>
      <c r="D320" s="169"/>
      <c r="E320" s="169"/>
      <c r="F320" s="169"/>
      <c r="G320" s="173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3"/>
      <c r="B321" s="172"/>
      <c r="C321" s="169"/>
      <c r="D321" s="169"/>
      <c r="E321" s="169"/>
      <c r="F321" s="169"/>
      <c r="G321" s="173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3"/>
      <c r="B322" s="172"/>
      <c r="C322" s="169"/>
      <c r="D322" s="169"/>
      <c r="E322" s="169"/>
      <c r="F322" s="169"/>
      <c r="G322" s="173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3"/>
      <c r="B323" s="172"/>
      <c r="C323" s="169"/>
      <c r="D323" s="169"/>
      <c r="E323" s="169"/>
      <c r="F323" s="169"/>
      <c r="G323" s="173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3"/>
      <c r="B324" s="172"/>
      <c r="C324" s="169"/>
      <c r="D324" s="169"/>
      <c r="E324" s="169"/>
      <c r="F324" s="169"/>
      <c r="G324" s="173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3"/>
      <c r="B325" s="172"/>
      <c r="C325" s="169"/>
      <c r="D325" s="169"/>
      <c r="E325" s="169"/>
      <c r="F325" s="169"/>
      <c r="G325" s="173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3"/>
      <c r="B326" s="172"/>
      <c r="C326" s="169"/>
      <c r="D326" s="169"/>
      <c r="E326" s="169"/>
      <c r="F326" s="169"/>
      <c r="G326" s="173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3"/>
      <c r="B327" s="172"/>
      <c r="C327" s="169"/>
      <c r="D327" s="169"/>
      <c r="E327" s="169"/>
      <c r="F327" s="169"/>
      <c r="G327" s="173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3"/>
      <c r="B328" s="172"/>
      <c r="C328" s="169"/>
      <c r="D328" s="169"/>
      <c r="E328" s="169"/>
      <c r="F328" s="169"/>
      <c r="G328" s="173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3"/>
      <c r="B329" s="172"/>
      <c r="C329" s="169"/>
      <c r="D329" s="169"/>
      <c r="E329" s="169"/>
      <c r="F329" s="169"/>
      <c r="G329" s="173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3"/>
      <c r="B330" s="172"/>
      <c r="C330" s="169"/>
      <c r="D330" s="169"/>
      <c r="E330" s="169"/>
      <c r="F330" s="169"/>
      <c r="G330" s="173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3"/>
      <c r="B331" s="172"/>
      <c r="C331" s="169"/>
      <c r="D331" s="169"/>
      <c r="E331" s="169"/>
      <c r="F331" s="169"/>
      <c r="G331" s="173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3"/>
      <c r="B332" s="172"/>
      <c r="C332" s="169"/>
      <c r="D332" s="169"/>
      <c r="E332" s="169"/>
      <c r="F332" s="169"/>
      <c r="G332" s="173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3"/>
      <c r="B333" s="172"/>
      <c r="C333" s="169"/>
      <c r="D333" s="169"/>
      <c r="E333" s="169"/>
      <c r="F333" s="169"/>
      <c r="G333" s="173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3"/>
      <c r="B334" s="172"/>
      <c r="C334" s="169"/>
      <c r="D334" s="169"/>
      <c r="E334" s="169"/>
      <c r="F334" s="169"/>
      <c r="G334" s="173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3"/>
      <c r="B335" s="172"/>
      <c r="C335" s="169"/>
      <c r="D335" s="169"/>
      <c r="E335" s="169"/>
      <c r="F335" s="169"/>
      <c r="G335" s="173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3"/>
      <c r="B336" s="172"/>
      <c r="C336" s="169"/>
      <c r="D336" s="169"/>
      <c r="E336" s="169"/>
      <c r="F336" s="169"/>
      <c r="G336" s="173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3"/>
      <c r="B337" s="172"/>
      <c r="C337" s="169"/>
      <c r="D337" s="169"/>
      <c r="E337" s="169"/>
      <c r="F337" s="169"/>
      <c r="G337" s="173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3"/>
      <c r="B338" s="172"/>
      <c r="C338" s="169"/>
      <c r="D338" s="169"/>
      <c r="E338" s="169"/>
      <c r="F338" s="169"/>
      <c r="G338" s="173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3"/>
      <c r="B339" s="172"/>
      <c r="C339" s="169"/>
      <c r="D339" s="169"/>
      <c r="E339" s="169"/>
      <c r="F339" s="169"/>
      <c r="G339" s="173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3"/>
      <c r="B340" s="172"/>
      <c r="C340" s="169"/>
      <c r="D340" s="169"/>
      <c r="E340" s="169"/>
      <c r="F340" s="169"/>
      <c r="G340" s="173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3"/>
      <c r="B341" s="172"/>
      <c r="C341" s="169"/>
      <c r="D341" s="169"/>
      <c r="E341" s="169"/>
      <c r="F341" s="169"/>
      <c r="G341" s="173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3"/>
      <c r="B342" s="172"/>
      <c r="C342" s="169"/>
      <c r="D342" s="169"/>
      <c r="E342" s="169"/>
      <c r="F342" s="169"/>
      <c r="G342" s="173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3"/>
      <c r="B343" s="172"/>
      <c r="C343" s="169"/>
      <c r="D343" s="169"/>
      <c r="E343" s="169"/>
      <c r="F343" s="169"/>
      <c r="G343" s="173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3"/>
      <c r="B344" s="172"/>
      <c r="C344" s="169"/>
      <c r="D344" s="169"/>
      <c r="E344" s="169"/>
      <c r="F344" s="169"/>
      <c r="G344" s="173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3"/>
      <c r="B345" s="172"/>
      <c r="C345" s="169"/>
      <c r="D345" s="169"/>
      <c r="E345" s="169"/>
      <c r="F345" s="169"/>
      <c r="G345" s="173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3"/>
      <c r="B346" s="172"/>
      <c r="C346" s="169"/>
      <c r="D346" s="169"/>
      <c r="E346" s="169"/>
      <c r="F346" s="169"/>
      <c r="G346" s="173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3"/>
      <c r="B347" s="172"/>
      <c r="C347" s="169"/>
      <c r="D347" s="169"/>
      <c r="E347" s="169"/>
      <c r="F347" s="169"/>
      <c r="G347" s="173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3"/>
      <c r="B348" s="172"/>
      <c r="C348" s="169"/>
      <c r="D348" s="169"/>
      <c r="E348" s="169"/>
      <c r="F348" s="169"/>
      <c r="G348" s="173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3"/>
      <c r="B349" s="172"/>
      <c r="C349" s="169"/>
      <c r="D349" s="169"/>
      <c r="E349" s="169"/>
      <c r="F349" s="169"/>
      <c r="G349" s="173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3"/>
      <c r="B350" s="172"/>
      <c r="C350" s="169"/>
      <c r="D350" s="169"/>
      <c r="E350" s="169"/>
      <c r="F350" s="169"/>
      <c r="G350" s="173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3"/>
      <c r="B351" s="172"/>
      <c r="C351" s="169"/>
      <c r="D351" s="169"/>
      <c r="E351" s="169"/>
      <c r="F351" s="169"/>
      <c r="G351" s="173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3"/>
      <c r="B352" s="172"/>
      <c r="C352" s="169"/>
      <c r="D352" s="169"/>
      <c r="E352" s="169"/>
      <c r="F352" s="169"/>
      <c r="G352" s="173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3"/>
      <c r="B353" s="172"/>
      <c r="C353" s="169"/>
      <c r="D353" s="169"/>
      <c r="E353" s="169"/>
      <c r="F353" s="169"/>
      <c r="G353" s="173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3"/>
      <c r="B354" s="172"/>
      <c r="C354" s="169"/>
      <c r="D354" s="169"/>
      <c r="E354" s="169"/>
      <c r="F354" s="169"/>
      <c r="G354" s="173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3"/>
      <c r="B355" s="172"/>
      <c r="C355" s="169"/>
      <c r="D355" s="169"/>
      <c r="E355" s="169"/>
      <c r="F355" s="169"/>
      <c r="G355" s="173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3"/>
      <c r="B356" s="172"/>
      <c r="C356" s="169"/>
      <c r="D356" s="169"/>
      <c r="E356" s="169"/>
      <c r="F356" s="169"/>
      <c r="G356" s="173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3"/>
      <c r="B357" s="172"/>
      <c r="C357" s="169"/>
      <c r="D357" s="169"/>
      <c r="E357" s="169"/>
      <c r="F357" s="169"/>
      <c r="G357" s="173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3"/>
      <c r="B358" s="172"/>
      <c r="C358" s="169"/>
      <c r="D358" s="169"/>
      <c r="E358" s="169"/>
      <c r="F358" s="169"/>
      <c r="G358" s="173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3"/>
      <c r="B359" s="172"/>
      <c r="C359" s="169"/>
      <c r="D359" s="169"/>
      <c r="E359" s="169"/>
      <c r="F359" s="169"/>
      <c r="G359" s="173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3"/>
      <c r="B360" s="172"/>
      <c r="C360" s="169"/>
      <c r="D360" s="169"/>
      <c r="E360" s="169"/>
      <c r="F360" s="169"/>
      <c r="G360" s="173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3"/>
      <c r="B361" s="172"/>
      <c r="C361" s="169"/>
      <c r="D361" s="169"/>
      <c r="E361" s="169"/>
      <c r="F361" s="169"/>
      <c r="G361" s="173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3"/>
      <c r="B362" s="172"/>
      <c r="C362" s="169"/>
      <c r="D362" s="169"/>
      <c r="E362" s="169"/>
      <c r="F362" s="169"/>
      <c r="G362" s="173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3"/>
      <c r="B363" s="172"/>
      <c r="C363" s="169"/>
      <c r="D363" s="169"/>
      <c r="E363" s="169"/>
      <c r="F363" s="169"/>
      <c r="G363" s="173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3"/>
      <c r="B364" s="172"/>
      <c r="C364" s="169"/>
      <c r="D364" s="169"/>
      <c r="E364" s="169"/>
      <c r="F364" s="169"/>
      <c r="G364" s="173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3"/>
      <c r="B365" s="172"/>
      <c r="C365" s="169"/>
      <c r="D365" s="169"/>
      <c r="E365" s="169"/>
      <c r="F365" s="169"/>
      <c r="G365" s="173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3"/>
      <c r="B366" s="172"/>
      <c r="C366" s="169"/>
      <c r="D366" s="169"/>
      <c r="E366" s="169"/>
      <c r="F366" s="169"/>
      <c r="G366" s="173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3"/>
      <c r="B367" s="172"/>
      <c r="C367" s="169"/>
      <c r="D367" s="169"/>
      <c r="E367" s="169"/>
      <c r="F367" s="169"/>
      <c r="G367" s="173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3"/>
      <c r="B368" s="172"/>
      <c r="C368" s="169"/>
      <c r="D368" s="169"/>
      <c r="E368" s="169"/>
      <c r="F368" s="169"/>
      <c r="G368" s="173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3"/>
      <c r="B369" s="172"/>
      <c r="C369" s="169"/>
      <c r="D369" s="169"/>
      <c r="E369" s="169"/>
      <c r="F369" s="169"/>
      <c r="G369" s="173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3"/>
      <c r="B370" s="172"/>
      <c r="C370" s="169"/>
      <c r="D370" s="169"/>
      <c r="E370" s="169"/>
      <c r="F370" s="169"/>
      <c r="G370" s="173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3"/>
      <c r="B371" s="172"/>
      <c r="C371" s="169"/>
      <c r="D371" s="169"/>
      <c r="E371" s="169"/>
      <c r="F371" s="169"/>
      <c r="G371" s="173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3"/>
      <c r="B372" s="172"/>
      <c r="C372" s="169"/>
      <c r="D372" s="169"/>
      <c r="E372" s="169"/>
      <c r="F372" s="169"/>
      <c r="G372" s="173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3"/>
      <c r="B373" s="172"/>
      <c r="C373" s="169"/>
      <c r="D373" s="169"/>
      <c r="E373" s="169"/>
      <c r="F373" s="169"/>
      <c r="G373" s="173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3"/>
      <c r="B374" s="172"/>
      <c r="C374" s="169"/>
      <c r="D374" s="169"/>
      <c r="E374" s="169"/>
      <c r="F374" s="169"/>
      <c r="G374" s="173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3"/>
      <c r="B375" s="172"/>
      <c r="C375" s="169"/>
      <c r="D375" s="169"/>
      <c r="E375" s="169"/>
      <c r="F375" s="169"/>
      <c r="G375" s="173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3"/>
      <c r="B376" s="172"/>
      <c r="C376" s="169"/>
      <c r="D376" s="169"/>
      <c r="E376" s="169"/>
      <c r="F376" s="169"/>
      <c r="G376" s="173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3"/>
      <c r="B377" s="172"/>
      <c r="C377" s="169"/>
      <c r="D377" s="169"/>
      <c r="E377" s="169"/>
      <c r="F377" s="169"/>
      <c r="G377" s="173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3"/>
      <c r="B378" s="172"/>
      <c r="C378" s="169"/>
      <c r="D378" s="169"/>
      <c r="E378" s="169"/>
      <c r="F378" s="169"/>
      <c r="G378" s="173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3"/>
      <c r="B379" s="172"/>
      <c r="C379" s="169"/>
      <c r="D379" s="169"/>
      <c r="E379" s="169"/>
      <c r="F379" s="169"/>
      <c r="G379" s="173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3"/>
      <c r="B380" s="172"/>
      <c r="C380" s="169"/>
      <c r="D380" s="169"/>
      <c r="E380" s="169"/>
      <c r="F380" s="169"/>
      <c r="G380" s="173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3"/>
      <c r="B381" s="172"/>
      <c r="C381" s="169"/>
      <c r="D381" s="169"/>
      <c r="E381" s="169"/>
      <c r="F381" s="169"/>
      <c r="G381" s="173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3"/>
      <c r="B382" s="172"/>
      <c r="C382" s="169"/>
      <c r="D382" s="169"/>
      <c r="E382" s="169"/>
      <c r="F382" s="169"/>
      <c r="G382" s="173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3"/>
      <c r="B383" s="172"/>
      <c r="C383" s="169"/>
      <c r="D383" s="169"/>
      <c r="E383" s="169"/>
      <c r="F383" s="169"/>
      <c r="G383" s="173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3"/>
      <c r="B384" s="172"/>
      <c r="C384" s="169"/>
      <c r="D384" s="169"/>
      <c r="E384" s="169"/>
      <c r="F384" s="169"/>
      <c r="G384" s="173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3"/>
      <c r="B385" s="172"/>
      <c r="C385" s="169"/>
      <c r="D385" s="169"/>
      <c r="E385" s="169"/>
      <c r="F385" s="169"/>
      <c r="G385" s="173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3"/>
      <c r="B386" s="172"/>
      <c r="C386" s="169"/>
      <c r="D386" s="169"/>
      <c r="E386" s="169"/>
      <c r="F386" s="169"/>
      <c r="G386" s="173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3"/>
      <c r="B387" s="172"/>
      <c r="C387" s="169"/>
      <c r="D387" s="169"/>
      <c r="E387" s="169"/>
      <c r="F387" s="169"/>
      <c r="G387" s="173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3"/>
      <c r="B388" s="172"/>
      <c r="C388" s="169"/>
      <c r="D388" s="169"/>
      <c r="E388" s="169"/>
      <c r="F388" s="169"/>
      <c r="G388" s="173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3"/>
      <c r="B389" s="172"/>
      <c r="C389" s="169"/>
      <c r="D389" s="169"/>
      <c r="E389" s="169"/>
      <c r="F389" s="169"/>
      <c r="G389" s="173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3"/>
      <c r="B390" s="172"/>
      <c r="C390" s="169"/>
      <c r="D390" s="169"/>
      <c r="E390" s="169"/>
      <c r="F390" s="169"/>
      <c r="G390" s="173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3"/>
      <c r="B391" s="172"/>
      <c r="C391" s="169"/>
      <c r="D391" s="169"/>
      <c r="E391" s="169"/>
      <c r="F391" s="169"/>
      <c r="G391" s="173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3"/>
      <c r="B392" s="172"/>
      <c r="C392" s="169"/>
      <c r="D392" s="169"/>
      <c r="E392" s="169"/>
      <c r="F392" s="169"/>
      <c r="G392" s="173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3"/>
      <c r="B393" s="172"/>
      <c r="C393" s="169"/>
      <c r="D393" s="169"/>
      <c r="E393" s="169"/>
      <c r="F393" s="169"/>
      <c r="G393" s="173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3"/>
      <c r="B394" s="172"/>
      <c r="C394" s="169"/>
      <c r="D394" s="169"/>
      <c r="E394" s="169"/>
      <c r="F394" s="169"/>
      <c r="G394" s="173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3"/>
      <c r="B395" s="172"/>
      <c r="C395" s="169"/>
      <c r="D395" s="169"/>
      <c r="E395" s="169"/>
      <c r="F395" s="169"/>
      <c r="G395" s="173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3"/>
      <c r="B396" s="172"/>
      <c r="C396" s="169"/>
      <c r="D396" s="169"/>
      <c r="E396" s="169"/>
      <c r="F396" s="169"/>
      <c r="G396" s="173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3"/>
      <c r="B397" s="172"/>
      <c r="C397" s="169"/>
      <c r="D397" s="169"/>
      <c r="E397" s="169"/>
      <c r="F397" s="169"/>
      <c r="G397" s="173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3"/>
      <c r="B398" s="172"/>
      <c r="C398" s="169"/>
      <c r="D398" s="169"/>
      <c r="E398" s="169"/>
      <c r="F398" s="169"/>
      <c r="G398" s="173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3"/>
      <c r="B399" s="172"/>
      <c r="C399" s="169"/>
      <c r="D399" s="169"/>
      <c r="E399" s="169"/>
      <c r="F399" s="169"/>
      <c r="G399" s="173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3"/>
      <c r="B400" s="172"/>
      <c r="C400" s="169"/>
      <c r="D400" s="169"/>
      <c r="E400" s="169"/>
      <c r="F400" s="169"/>
      <c r="G400" s="173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3"/>
      <c r="B401" s="172"/>
      <c r="C401" s="169"/>
      <c r="D401" s="169"/>
      <c r="E401" s="169"/>
      <c r="F401" s="169"/>
      <c r="G401" s="173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3"/>
      <c r="B402" s="172"/>
      <c r="C402" s="169"/>
      <c r="D402" s="169"/>
      <c r="E402" s="169"/>
      <c r="F402" s="169"/>
      <c r="G402" s="173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3"/>
      <c r="B403" s="172"/>
      <c r="C403" s="169"/>
      <c r="D403" s="169"/>
      <c r="E403" s="169"/>
      <c r="F403" s="169"/>
      <c r="G403" s="173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3"/>
      <c r="B404" s="172"/>
      <c r="C404" s="169"/>
      <c r="D404" s="169"/>
      <c r="E404" s="169"/>
      <c r="F404" s="169"/>
      <c r="G404" s="173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3"/>
      <c r="B405" s="172"/>
      <c r="C405" s="169"/>
      <c r="D405" s="169"/>
      <c r="E405" s="169"/>
      <c r="F405" s="169"/>
      <c r="G405" s="173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3"/>
      <c r="B406" s="172"/>
      <c r="C406" s="169"/>
      <c r="D406" s="169"/>
      <c r="E406" s="169"/>
      <c r="F406" s="169"/>
      <c r="G406" s="173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3"/>
      <c r="B407" s="172"/>
      <c r="C407" s="169"/>
      <c r="D407" s="169"/>
      <c r="E407" s="169"/>
      <c r="F407" s="169"/>
      <c r="G407" s="173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3"/>
      <c r="B408" s="172"/>
      <c r="C408" s="169"/>
      <c r="D408" s="169"/>
      <c r="E408" s="169"/>
      <c r="F408" s="169"/>
      <c r="G408" s="173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3"/>
      <c r="B409" s="172"/>
      <c r="C409" s="169"/>
      <c r="D409" s="169"/>
      <c r="E409" s="169"/>
      <c r="F409" s="169"/>
      <c r="G409" s="173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3"/>
      <c r="B410" s="172"/>
      <c r="C410" s="169"/>
      <c r="D410" s="169"/>
      <c r="E410" s="169"/>
      <c r="F410" s="169"/>
      <c r="G410" s="173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3"/>
      <c r="B411" s="172"/>
      <c r="C411" s="169"/>
      <c r="D411" s="169"/>
      <c r="E411" s="169"/>
      <c r="F411" s="169"/>
      <c r="G411" s="173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3"/>
      <c r="B412" s="172"/>
      <c r="C412" s="169"/>
      <c r="D412" s="169"/>
      <c r="E412" s="169"/>
      <c r="F412" s="169"/>
      <c r="G412" s="173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3"/>
      <c r="B413" s="172"/>
      <c r="C413" s="169"/>
      <c r="D413" s="169"/>
      <c r="E413" s="169"/>
      <c r="F413" s="169"/>
      <c r="G413" s="173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3"/>
      <c r="B414" s="172"/>
      <c r="C414" s="169"/>
      <c r="D414" s="169"/>
      <c r="E414" s="169"/>
      <c r="F414" s="169"/>
      <c r="G414" s="173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3"/>
      <c r="B415" s="172"/>
      <c r="C415" s="169"/>
      <c r="D415" s="169"/>
      <c r="E415" s="169"/>
      <c r="F415" s="169"/>
      <c r="G415" s="173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3"/>
      <c r="B416" s="172"/>
      <c r="C416" s="169"/>
      <c r="D416" s="169"/>
      <c r="E416" s="169"/>
      <c r="F416" s="169"/>
      <c r="G416" s="173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3"/>
      <c r="B417" s="172"/>
      <c r="C417" s="169"/>
      <c r="D417" s="169"/>
      <c r="E417" s="169"/>
      <c r="F417" s="169"/>
      <c r="G417" s="173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3"/>
      <c r="B418" s="172"/>
      <c r="C418" s="169"/>
      <c r="D418" s="169"/>
      <c r="E418" s="169"/>
      <c r="F418" s="169"/>
      <c r="G418" s="173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3"/>
      <c r="B419" s="172"/>
      <c r="C419" s="169"/>
      <c r="D419" s="169"/>
      <c r="E419" s="169"/>
      <c r="F419" s="169"/>
      <c r="G419" s="173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3"/>
      <c r="B420" s="172"/>
      <c r="C420" s="169"/>
      <c r="D420" s="169"/>
      <c r="E420" s="169"/>
      <c r="F420" s="169"/>
      <c r="G420" s="173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3"/>
      <c r="B421" s="172"/>
      <c r="C421" s="169"/>
      <c r="D421" s="169"/>
      <c r="E421" s="169"/>
      <c r="F421" s="169"/>
      <c r="G421" s="173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3"/>
      <c r="B422" s="172"/>
      <c r="C422" s="169"/>
      <c r="D422" s="169"/>
      <c r="E422" s="169"/>
      <c r="F422" s="169"/>
      <c r="G422" s="173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3"/>
      <c r="B423" s="172"/>
      <c r="C423" s="169"/>
      <c r="D423" s="169"/>
      <c r="E423" s="169"/>
      <c r="F423" s="169"/>
      <c r="G423" s="173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3"/>
      <c r="B424" s="172"/>
      <c r="C424" s="169"/>
      <c r="D424" s="169"/>
      <c r="E424" s="169"/>
      <c r="F424" s="169"/>
      <c r="G424" s="173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3"/>
      <c r="B425" s="172"/>
      <c r="C425" s="169"/>
      <c r="D425" s="169"/>
      <c r="E425" s="169"/>
      <c r="F425" s="169"/>
      <c r="G425" s="173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3"/>
      <c r="B426" s="172"/>
      <c r="C426" s="169"/>
      <c r="D426" s="169"/>
      <c r="E426" s="169"/>
      <c r="F426" s="169"/>
      <c r="G426" s="173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3"/>
      <c r="B427" s="172"/>
      <c r="C427" s="169"/>
      <c r="D427" s="169"/>
      <c r="E427" s="169"/>
      <c r="F427" s="169"/>
      <c r="G427" s="173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3"/>
      <c r="B428" s="172"/>
      <c r="C428" s="169"/>
      <c r="D428" s="169"/>
      <c r="E428" s="169"/>
      <c r="F428" s="169"/>
      <c r="G428" s="173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3"/>
      <c r="B429" s="172"/>
      <c r="C429" s="169"/>
      <c r="D429" s="169"/>
      <c r="E429" s="169"/>
      <c r="F429" s="169"/>
      <c r="G429" s="173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3"/>
      <c r="B430" s="172"/>
      <c r="C430" s="169"/>
      <c r="D430" s="169"/>
      <c r="E430" s="169"/>
      <c r="F430" s="169"/>
      <c r="G430" s="173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3"/>
      <c r="B431" s="172"/>
      <c r="C431" s="169"/>
      <c r="D431" s="169"/>
      <c r="E431" s="169"/>
      <c r="F431" s="169"/>
      <c r="G431" s="173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3"/>
      <c r="B432" s="172"/>
      <c r="C432" s="169"/>
      <c r="D432" s="169"/>
      <c r="E432" s="169"/>
      <c r="F432" s="169"/>
      <c r="G432" s="173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3"/>
      <c r="B433" s="172"/>
      <c r="C433" s="169"/>
      <c r="D433" s="169"/>
      <c r="E433" s="169"/>
      <c r="F433" s="169"/>
      <c r="G433" s="173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3"/>
      <c r="B434" s="172"/>
      <c r="C434" s="169"/>
      <c r="D434" s="169"/>
      <c r="E434" s="169"/>
      <c r="F434" s="169"/>
      <c r="G434" s="173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3"/>
      <c r="B435" s="172"/>
      <c r="C435" s="169"/>
      <c r="D435" s="169"/>
      <c r="E435" s="169"/>
      <c r="F435" s="169"/>
      <c r="G435" s="173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3"/>
      <c r="B436" s="172"/>
      <c r="C436" s="169"/>
      <c r="D436" s="169"/>
      <c r="E436" s="169"/>
      <c r="F436" s="169"/>
      <c r="G436" s="173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3"/>
      <c r="B437" s="172"/>
      <c r="C437" s="169"/>
      <c r="D437" s="169"/>
      <c r="E437" s="169"/>
      <c r="F437" s="169"/>
      <c r="G437" s="173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3"/>
      <c r="B438" s="172"/>
      <c r="C438" s="169"/>
      <c r="D438" s="169"/>
      <c r="E438" s="169"/>
      <c r="F438" s="169"/>
      <c r="G438" s="173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3"/>
      <c r="B439" s="172"/>
      <c r="C439" s="169"/>
      <c r="D439" s="169"/>
      <c r="E439" s="169"/>
      <c r="F439" s="169"/>
      <c r="G439" s="173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3"/>
      <c r="B440" s="172"/>
      <c r="C440" s="169"/>
      <c r="D440" s="169"/>
      <c r="E440" s="169"/>
      <c r="F440" s="169"/>
      <c r="G440" s="173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3"/>
      <c r="B441" s="172"/>
      <c r="C441" s="169"/>
      <c r="D441" s="169"/>
      <c r="E441" s="169"/>
      <c r="F441" s="169"/>
      <c r="G441" s="173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3"/>
      <c r="B442" s="172"/>
      <c r="C442" s="169"/>
      <c r="D442" s="169"/>
      <c r="E442" s="169"/>
      <c r="F442" s="169"/>
      <c r="G442" s="173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3"/>
      <c r="B443" s="172"/>
      <c r="C443" s="169"/>
      <c r="D443" s="169"/>
      <c r="E443" s="169"/>
      <c r="F443" s="169"/>
      <c r="G443" s="173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3"/>
      <c r="B444" s="172"/>
      <c r="C444" s="169"/>
      <c r="D444" s="169"/>
      <c r="E444" s="169"/>
      <c r="F444" s="169"/>
      <c r="G444" s="173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3"/>
      <c r="B445" s="172"/>
      <c r="C445" s="169"/>
      <c r="D445" s="169"/>
      <c r="E445" s="169"/>
      <c r="F445" s="169"/>
      <c r="G445" s="173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3"/>
      <c r="B446" s="172"/>
      <c r="C446" s="169"/>
      <c r="D446" s="169"/>
      <c r="E446" s="169"/>
      <c r="F446" s="169"/>
      <c r="G446" s="173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3"/>
      <c r="B447" s="172"/>
      <c r="C447" s="169"/>
      <c r="D447" s="169"/>
      <c r="E447" s="169"/>
      <c r="F447" s="169"/>
      <c r="G447" s="173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3"/>
      <c r="B448" s="172"/>
      <c r="C448" s="169"/>
      <c r="D448" s="169"/>
      <c r="E448" s="169"/>
      <c r="F448" s="169"/>
      <c r="G448" s="173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3"/>
      <c r="B449" s="172"/>
      <c r="C449" s="169"/>
      <c r="D449" s="169"/>
      <c r="E449" s="169"/>
      <c r="F449" s="169"/>
      <c r="G449" s="173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3"/>
      <c r="B450" s="172"/>
      <c r="C450" s="169"/>
      <c r="D450" s="169"/>
      <c r="E450" s="169"/>
      <c r="F450" s="169"/>
      <c r="G450" s="173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3"/>
      <c r="B451" s="172"/>
      <c r="C451" s="169"/>
      <c r="D451" s="169"/>
      <c r="E451" s="169"/>
      <c r="F451" s="169"/>
      <c r="G451" s="173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3"/>
      <c r="B452" s="172"/>
      <c r="C452" s="169"/>
      <c r="D452" s="169"/>
      <c r="E452" s="169"/>
      <c r="F452" s="169"/>
      <c r="G452" s="173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3"/>
      <c r="B453" s="172"/>
      <c r="C453" s="169"/>
      <c r="D453" s="169"/>
      <c r="E453" s="169"/>
      <c r="F453" s="169"/>
      <c r="G453" s="173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3"/>
      <c r="B454" s="172"/>
      <c r="C454" s="169"/>
      <c r="D454" s="169"/>
      <c r="E454" s="169"/>
      <c r="F454" s="169"/>
      <c r="G454" s="173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3"/>
      <c r="B455" s="172"/>
      <c r="C455" s="169"/>
      <c r="D455" s="169"/>
      <c r="E455" s="169"/>
      <c r="F455" s="169"/>
      <c r="G455" s="173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3"/>
      <c r="B456" s="172"/>
      <c r="C456" s="169"/>
      <c r="D456" s="169"/>
      <c r="E456" s="169"/>
      <c r="F456" s="169"/>
      <c r="G456" s="173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3"/>
      <c r="B457" s="172"/>
      <c r="C457" s="169"/>
      <c r="D457" s="169"/>
      <c r="E457" s="169"/>
      <c r="F457" s="169"/>
      <c r="G457" s="173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3"/>
      <c r="B458" s="172"/>
      <c r="C458" s="169"/>
      <c r="D458" s="169"/>
      <c r="E458" s="169"/>
      <c r="F458" s="169"/>
      <c r="G458" s="173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3"/>
      <c r="B459" s="172"/>
      <c r="C459" s="169"/>
      <c r="D459" s="169"/>
      <c r="E459" s="169"/>
      <c r="F459" s="169"/>
      <c r="G459" s="173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3"/>
      <c r="B460" s="172"/>
      <c r="C460" s="169"/>
      <c r="D460" s="169"/>
      <c r="E460" s="169"/>
      <c r="F460" s="169"/>
      <c r="G460" s="173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3"/>
      <c r="B461" s="172"/>
      <c r="C461" s="169"/>
      <c r="D461" s="169"/>
      <c r="E461" s="169"/>
      <c r="F461" s="169"/>
      <c r="G461" s="173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3"/>
      <c r="B462" s="172"/>
      <c r="C462" s="169"/>
      <c r="D462" s="169"/>
      <c r="E462" s="169"/>
      <c r="F462" s="169"/>
      <c r="G462" s="173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3"/>
      <c r="B463" s="172"/>
      <c r="C463" s="169"/>
      <c r="D463" s="169"/>
      <c r="E463" s="169"/>
      <c r="F463" s="169"/>
      <c r="G463" s="173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3"/>
      <c r="B464" s="172"/>
      <c r="C464" s="169"/>
      <c r="D464" s="169"/>
      <c r="E464" s="169"/>
      <c r="F464" s="169"/>
      <c r="G464" s="173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3"/>
      <c r="B465" s="172"/>
      <c r="C465" s="169"/>
      <c r="D465" s="169"/>
      <c r="E465" s="169"/>
      <c r="F465" s="169"/>
      <c r="G465" s="173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3"/>
      <c r="B466" s="172"/>
      <c r="C466" s="169"/>
      <c r="D466" s="169"/>
      <c r="E466" s="169"/>
      <c r="F466" s="169"/>
      <c r="G466" s="173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3"/>
      <c r="B467" s="172"/>
      <c r="C467" s="169"/>
      <c r="D467" s="169"/>
      <c r="E467" s="169"/>
      <c r="F467" s="169"/>
      <c r="G467" s="173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3"/>
      <c r="B468" s="172"/>
      <c r="C468" s="169"/>
      <c r="D468" s="169"/>
      <c r="E468" s="169"/>
      <c r="F468" s="169"/>
      <c r="G468" s="173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3"/>
      <c r="B469" s="172"/>
      <c r="C469" s="169"/>
      <c r="D469" s="169"/>
      <c r="E469" s="169"/>
      <c r="F469" s="169"/>
      <c r="G469" s="173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3"/>
      <c r="B470" s="172"/>
      <c r="C470" s="169"/>
      <c r="D470" s="169"/>
      <c r="E470" s="169"/>
      <c r="F470" s="169"/>
      <c r="G470" s="173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3"/>
      <c r="B471" s="172"/>
      <c r="C471" s="169"/>
      <c r="D471" s="169"/>
      <c r="E471" s="169"/>
      <c r="F471" s="169"/>
      <c r="G471" s="173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3"/>
      <c r="B472" s="172"/>
      <c r="C472" s="169"/>
      <c r="D472" s="169"/>
      <c r="E472" s="169"/>
      <c r="F472" s="169"/>
      <c r="G472" s="173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3"/>
      <c r="B473" s="172"/>
      <c r="C473" s="169"/>
      <c r="D473" s="169"/>
      <c r="E473" s="169"/>
      <c r="F473" s="169"/>
      <c r="G473" s="173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3"/>
      <c r="B474" s="172"/>
      <c r="C474" s="169"/>
      <c r="D474" s="169"/>
      <c r="E474" s="169"/>
      <c r="F474" s="169"/>
      <c r="G474" s="173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3"/>
      <c r="B475" s="172"/>
      <c r="C475" s="169"/>
      <c r="D475" s="169"/>
      <c r="E475" s="169"/>
      <c r="F475" s="169"/>
      <c r="G475" s="173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3"/>
      <c r="B476" s="172"/>
      <c r="C476" s="169"/>
      <c r="D476" s="169"/>
      <c r="E476" s="169"/>
      <c r="F476" s="169"/>
      <c r="G476" s="173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3"/>
      <c r="B477" s="172"/>
      <c r="C477" s="169"/>
      <c r="D477" s="169"/>
      <c r="E477" s="169"/>
      <c r="F477" s="169"/>
      <c r="G477" s="173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3"/>
      <c r="B478" s="172"/>
      <c r="C478" s="169"/>
      <c r="D478" s="169"/>
      <c r="E478" s="169"/>
      <c r="F478" s="169"/>
      <c r="G478" s="173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3"/>
      <c r="B479" s="172"/>
      <c r="C479" s="169"/>
      <c r="D479" s="169"/>
      <c r="E479" s="169"/>
      <c r="F479" s="169"/>
      <c r="G479" s="173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3"/>
      <c r="B480" s="172"/>
      <c r="C480" s="169"/>
      <c r="D480" s="169"/>
      <c r="E480" s="169"/>
      <c r="F480" s="169"/>
      <c r="G480" s="173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3"/>
      <c r="B481" s="172"/>
      <c r="C481" s="169"/>
      <c r="D481" s="169"/>
      <c r="E481" s="169"/>
      <c r="F481" s="169"/>
      <c r="G481" s="173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3"/>
      <c r="B482" s="172"/>
      <c r="C482" s="169"/>
      <c r="D482" s="169"/>
      <c r="E482" s="169"/>
      <c r="F482" s="169"/>
      <c r="G482" s="173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3"/>
      <c r="B483" s="172"/>
      <c r="C483" s="169"/>
      <c r="D483" s="169"/>
      <c r="E483" s="169"/>
      <c r="F483" s="169"/>
      <c r="G483" s="173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3"/>
      <c r="B484" s="172"/>
      <c r="C484" s="169"/>
      <c r="D484" s="169"/>
      <c r="E484" s="169"/>
      <c r="F484" s="169"/>
      <c r="G484" s="173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3"/>
      <c r="B485" s="172"/>
      <c r="C485" s="169"/>
      <c r="D485" s="169"/>
      <c r="E485" s="169"/>
      <c r="F485" s="169"/>
      <c r="G485" s="173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3"/>
      <c r="B486" s="172"/>
      <c r="C486" s="169"/>
      <c r="D486" s="169"/>
      <c r="E486" s="169"/>
      <c r="F486" s="169"/>
      <c r="G486" s="173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3"/>
      <c r="B487" s="172"/>
      <c r="C487" s="169"/>
      <c r="D487" s="169"/>
      <c r="E487" s="169"/>
      <c r="F487" s="169"/>
      <c r="G487" s="173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3"/>
      <c r="B488" s="172"/>
      <c r="C488" s="169"/>
      <c r="D488" s="169"/>
      <c r="E488" s="169"/>
      <c r="F488" s="169"/>
      <c r="G488" s="173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3"/>
      <c r="B489" s="172"/>
      <c r="C489" s="169"/>
      <c r="D489" s="169"/>
      <c r="E489" s="169"/>
      <c r="F489" s="169"/>
      <c r="G489" s="173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3"/>
      <c r="B490" s="172"/>
      <c r="C490" s="169"/>
      <c r="D490" s="169"/>
      <c r="E490" s="169"/>
      <c r="F490" s="169"/>
      <c r="G490" s="173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3"/>
      <c r="B491" s="172"/>
      <c r="C491" s="169"/>
      <c r="D491" s="169"/>
      <c r="E491" s="169"/>
      <c r="F491" s="169"/>
      <c r="G491" s="173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3"/>
      <c r="B492" s="172"/>
      <c r="C492" s="169"/>
      <c r="D492" s="169"/>
      <c r="E492" s="169"/>
      <c r="F492" s="169"/>
      <c r="G492" s="173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3"/>
      <c r="B493" s="172"/>
      <c r="C493" s="169"/>
      <c r="D493" s="169"/>
      <c r="E493" s="169"/>
      <c r="F493" s="169"/>
      <c r="G493" s="173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3"/>
      <c r="B494" s="172"/>
      <c r="C494" s="169"/>
      <c r="D494" s="169"/>
      <c r="E494" s="169"/>
      <c r="F494" s="169"/>
      <c r="G494" s="173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3"/>
      <c r="B495" s="172"/>
      <c r="C495" s="169"/>
      <c r="D495" s="169"/>
      <c r="E495" s="169"/>
      <c r="F495" s="169"/>
      <c r="G495" s="173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3"/>
      <c r="B496" s="172"/>
      <c r="C496" s="169"/>
      <c r="D496" s="169"/>
      <c r="E496" s="169"/>
      <c r="F496" s="169"/>
      <c r="G496" s="173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3"/>
      <c r="B497" s="172"/>
      <c r="C497" s="169"/>
      <c r="D497" s="169"/>
      <c r="E497" s="169"/>
      <c r="F497" s="169"/>
      <c r="G497" s="173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3"/>
      <c r="B498" s="172"/>
      <c r="C498" s="169"/>
      <c r="D498" s="169"/>
      <c r="E498" s="169"/>
      <c r="F498" s="169"/>
      <c r="G498" s="173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3"/>
      <c r="B499" s="172"/>
      <c r="C499" s="169"/>
      <c r="D499" s="169"/>
      <c r="E499" s="169"/>
      <c r="F499" s="169"/>
      <c r="G499" s="173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3"/>
      <c r="B500" s="172"/>
      <c r="C500" s="169"/>
      <c r="D500" s="169"/>
      <c r="E500" s="169"/>
      <c r="F500" s="169"/>
      <c r="G500" s="173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3"/>
      <c r="B501" s="172"/>
      <c r="C501" s="169"/>
      <c r="D501" s="169"/>
      <c r="E501" s="169"/>
      <c r="F501" s="169"/>
      <c r="G501" s="173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3"/>
      <c r="B502" s="172"/>
      <c r="C502" s="169"/>
      <c r="D502" s="169"/>
      <c r="E502" s="169"/>
      <c r="F502" s="169"/>
      <c r="G502" s="173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3"/>
      <c r="B503" s="172"/>
      <c r="C503" s="169"/>
      <c r="D503" s="169"/>
      <c r="E503" s="169"/>
      <c r="F503" s="169"/>
      <c r="G503" s="173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3"/>
      <c r="B504" s="172"/>
      <c r="C504" s="169"/>
      <c r="D504" s="169"/>
      <c r="E504" s="169"/>
      <c r="F504" s="169"/>
      <c r="G504" s="173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3"/>
      <c r="B505" s="172"/>
      <c r="C505" s="169"/>
      <c r="D505" s="169"/>
      <c r="E505" s="169"/>
      <c r="F505" s="169"/>
      <c r="G505" s="173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3"/>
      <c r="B506" s="172"/>
      <c r="C506" s="169"/>
      <c r="D506" s="169"/>
      <c r="E506" s="169"/>
      <c r="F506" s="169"/>
      <c r="G506" s="173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3"/>
      <c r="B507" s="172"/>
      <c r="C507" s="169"/>
      <c r="D507" s="169"/>
      <c r="E507" s="169"/>
      <c r="F507" s="169"/>
      <c r="G507" s="173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3"/>
      <c r="B508" s="172"/>
      <c r="C508" s="169"/>
      <c r="D508" s="169"/>
      <c r="E508" s="169"/>
      <c r="F508" s="169"/>
      <c r="G508" s="173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3"/>
      <c r="B509" s="172"/>
      <c r="C509" s="169"/>
      <c r="D509" s="169"/>
      <c r="E509" s="169"/>
      <c r="F509" s="169"/>
      <c r="G509" s="173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3"/>
      <c r="B510" s="172"/>
      <c r="C510" s="169"/>
      <c r="D510" s="169"/>
      <c r="E510" s="169"/>
      <c r="F510" s="169"/>
      <c r="G510" s="173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3"/>
      <c r="B511" s="172"/>
      <c r="C511" s="169"/>
      <c r="D511" s="169"/>
      <c r="E511" s="169"/>
      <c r="F511" s="169"/>
      <c r="G511" s="173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3"/>
      <c r="B512" s="172"/>
      <c r="C512" s="169"/>
      <c r="D512" s="169"/>
      <c r="E512" s="169"/>
      <c r="F512" s="169"/>
      <c r="G512" s="173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3"/>
      <c r="B513" s="172"/>
      <c r="C513" s="169"/>
      <c r="D513" s="169"/>
      <c r="E513" s="169"/>
      <c r="F513" s="169"/>
      <c r="G513" s="173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3"/>
      <c r="B514" s="172"/>
      <c r="C514" s="169"/>
      <c r="D514" s="169"/>
      <c r="E514" s="169"/>
      <c r="F514" s="169"/>
      <c r="G514" s="173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3"/>
      <c r="B515" s="172"/>
      <c r="C515" s="169"/>
      <c r="D515" s="169"/>
      <c r="E515" s="169"/>
      <c r="F515" s="169"/>
      <c r="G515" s="173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3"/>
      <c r="B516" s="172"/>
      <c r="C516" s="169"/>
      <c r="D516" s="169"/>
      <c r="E516" s="169"/>
      <c r="F516" s="169"/>
      <c r="G516" s="173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3"/>
      <c r="B517" s="172"/>
      <c r="C517" s="169"/>
      <c r="D517" s="169"/>
      <c r="E517" s="169"/>
      <c r="F517" s="169"/>
      <c r="G517" s="173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3"/>
      <c r="B518" s="172"/>
      <c r="C518" s="169"/>
      <c r="D518" s="169"/>
      <c r="E518" s="169"/>
      <c r="F518" s="169"/>
      <c r="G518" s="173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3"/>
      <c r="B519" s="172"/>
      <c r="C519" s="169"/>
      <c r="D519" s="169"/>
      <c r="E519" s="169"/>
      <c r="F519" s="169"/>
      <c r="G519" s="173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3"/>
      <c r="B520" s="172"/>
      <c r="C520" s="169"/>
      <c r="D520" s="169"/>
      <c r="E520" s="169"/>
      <c r="F520" s="169"/>
      <c r="G520" s="173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3"/>
      <c r="B521" s="172"/>
      <c r="C521" s="169"/>
      <c r="D521" s="169"/>
      <c r="E521" s="169"/>
      <c r="F521" s="169"/>
      <c r="G521" s="173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3"/>
      <c r="B522" s="172"/>
      <c r="C522" s="169"/>
      <c r="D522" s="169"/>
      <c r="E522" s="169"/>
      <c r="F522" s="169"/>
      <c r="G522" s="173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3"/>
      <c r="B523" s="172"/>
      <c r="C523" s="169"/>
      <c r="D523" s="169"/>
      <c r="E523" s="169"/>
      <c r="F523" s="169"/>
      <c r="G523" s="173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3"/>
      <c r="B524" s="172"/>
      <c r="C524" s="169"/>
      <c r="D524" s="169"/>
      <c r="E524" s="169"/>
      <c r="F524" s="169"/>
      <c r="G524" s="173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3"/>
      <c r="B525" s="172"/>
      <c r="C525" s="169"/>
      <c r="D525" s="169"/>
      <c r="E525" s="169"/>
      <c r="F525" s="169"/>
      <c r="G525" s="173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3"/>
      <c r="B526" s="172"/>
      <c r="C526" s="169"/>
      <c r="D526" s="169"/>
      <c r="E526" s="169"/>
      <c r="F526" s="169"/>
      <c r="G526" s="173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3"/>
      <c r="B527" s="172"/>
      <c r="C527" s="169"/>
      <c r="D527" s="169"/>
      <c r="E527" s="169"/>
      <c r="F527" s="169"/>
      <c r="G527" s="173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3"/>
      <c r="B528" s="172"/>
      <c r="C528" s="169"/>
      <c r="D528" s="169"/>
      <c r="E528" s="169"/>
      <c r="F528" s="169"/>
      <c r="G528" s="173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3"/>
      <c r="B529" s="172"/>
      <c r="C529" s="169"/>
      <c r="D529" s="169"/>
      <c r="E529" s="169"/>
      <c r="F529" s="169"/>
      <c r="G529" s="173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3"/>
      <c r="B530" s="172"/>
      <c r="C530" s="169"/>
      <c r="D530" s="169"/>
      <c r="E530" s="169"/>
      <c r="F530" s="169"/>
      <c r="G530" s="173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3"/>
      <c r="B531" s="172"/>
      <c r="C531" s="169"/>
      <c r="D531" s="169"/>
      <c r="E531" s="169"/>
      <c r="F531" s="169"/>
      <c r="G531" s="173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3"/>
      <c r="B532" s="172"/>
      <c r="C532" s="169"/>
      <c r="D532" s="169"/>
      <c r="E532" s="169"/>
      <c r="F532" s="169"/>
      <c r="G532" s="173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3"/>
      <c r="B533" s="172"/>
      <c r="C533" s="169"/>
      <c r="D533" s="169"/>
      <c r="E533" s="169"/>
      <c r="F533" s="169"/>
      <c r="G533" s="173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3"/>
      <c r="B534" s="172"/>
      <c r="C534" s="169"/>
      <c r="D534" s="169"/>
      <c r="E534" s="169"/>
      <c r="F534" s="169"/>
      <c r="G534" s="173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3"/>
      <c r="B535" s="172"/>
      <c r="C535" s="169"/>
      <c r="D535" s="169"/>
      <c r="E535" s="169"/>
      <c r="F535" s="169"/>
      <c r="G535" s="173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3"/>
      <c r="B536" s="172"/>
      <c r="C536" s="169"/>
      <c r="D536" s="169"/>
      <c r="E536" s="169"/>
      <c r="F536" s="169"/>
      <c r="G536" s="173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3"/>
      <c r="B537" s="172"/>
      <c r="C537" s="169"/>
      <c r="D537" s="169"/>
      <c r="E537" s="169"/>
      <c r="F537" s="169"/>
      <c r="G537" s="173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3"/>
      <c r="B538" s="172"/>
      <c r="C538" s="169"/>
      <c r="D538" s="169"/>
      <c r="E538" s="169"/>
      <c r="F538" s="169"/>
      <c r="G538" s="173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3"/>
      <c r="B539" s="172"/>
      <c r="C539" s="169"/>
      <c r="D539" s="169"/>
      <c r="E539" s="169"/>
      <c r="F539" s="169"/>
      <c r="G539" s="173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3"/>
      <c r="B540" s="172"/>
      <c r="C540" s="169"/>
      <c r="D540" s="169"/>
      <c r="E540" s="169"/>
      <c r="F540" s="169"/>
      <c r="G540" s="173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3"/>
      <c r="B541" s="172"/>
      <c r="C541" s="169"/>
      <c r="D541" s="169"/>
      <c r="E541" s="169"/>
      <c r="F541" s="169"/>
      <c r="G541" s="173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3"/>
      <c r="B542" s="172"/>
      <c r="C542" s="169"/>
      <c r="D542" s="169"/>
      <c r="E542" s="169"/>
      <c r="F542" s="169"/>
      <c r="G542" s="173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3"/>
      <c r="B543" s="172"/>
      <c r="C543" s="169"/>
      <c r="D543" s="169"/>
      <c r="E543" s="169"/>
      <c r="F543" s="169"/>
      <c r="G543" s="173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3"/>
      <c r="B544" s="172"/>
      <c r="C544" s="169"/>
      <c r="D544" s="169"/>
      <c r="E544" s="169"/>
      <c r="F544" s="169"/>
      <c r="G544" s="173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3"/>
      <c r="B545" s="172"/>
      <c r="C545" s="169"/>
      <c r="D545" s="169"/>
      <c r="E545" s="169"/>
      <c r="F545" s="169"/>
      <c r="G545" s="173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3"/>
      <c r="B546" s="172"/>
      <c r="C546" s="169"/>
      <c r="D546" s="169"/>
      <c r="E546" s="169"/>
      <c r="F546" s="169"/>
      <c r="G546" s="173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3"/>
      <c r="B547" s="172"/>
      <c r="C547" s="169"/>
      <c r="D547" s="169"/>
      <c r="E547" s="169"/>
      <c r="F547" s="169"/>
      <c r="G547" s="173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3"/>
      <c r="B548" s="172"/>
      <c r="C548" s="169"/>
      <c r="D548" s="169"/>
      <c r="E548" s="169"/>
      <c r="F548" s="169"/>
      <c r="G548" s="173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3"/>
      <c r="B549" s="172"/>
      <c r="C549" s="169"/>
      <c r="D549" s="169"/>
      <c r="E549" s="169"/>
      <c r="F549" s="169"/>
      <c r="G549" s="173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3"/>
      <c r="B550" s="172"/>
      <c r="C550" s="169"/>
      <c r="D550" s="169"/>
      <c r="E550" s="169"/>
      <c r="F550" s="169"/>
      <c r="G550" s="173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3"/>
      <c r="B551" s="172"/>
      <c r="C551" s="169"/>
      <c r="D551" s="169"/>
      <c r="E551" s="169"/>
      <c r="F551" s="169"/>
      <c r="G551" s="173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3"/>
      <c r="B552" s="172"/>
      <c r="C552" s="169"/>
      <c r="D552" s="169"/>
      <c r="E552" s="169"/>
      <c r="F552" s="169"/>
      <c r="G552" s="173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3"/>
      <c r="B553" s="172"/>
      <c r="C553" s="169"/>
      <c r="D553" s="169"/>
      <c r="E553" s="169"/>
      <c r="F553" s="169"/>
      <c r="G553" s="173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3"/>
      <c r="B554" s="172"/>
      <c r="C554" s="169"/>
      <c r="D554" s="169"/>
      <c r="E554" s="169"/>
      <c r="F554" s="169"/>
      <c r="G554" s="173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3"/>
      <c r="B555" s="172"/>
      <c r="C555" s="169"/>
      <c r="D555" s="169"/>
      <c r="E555" s="169"/>
      <c r="F555" s="169"/>
      <c r="G555" s="173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3"/>
      <c r="B556" s="172"/>
      <c r="C556" s="169"/>
      <c r="D556" s="169"/>
      <c r="E556" s="169"/>
      <c r="F556" s="169"/>
      <c r="G556" s="173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3"/>
      <c r="B557" s="172"/>
      <c r="C557" s="169"/>
      <c r="D557" s="169"/>
      <c r="E557" s="169"/>
      <c r="F557" s="169"/>
      <c r="G557" s="173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3"/>
      <c r="B558" s="172"/>
      <c r="C558" s="169"/>
      <c r="D558" s="169"/>
      <c r="E558" s="169"/>
      <c r="F558" s="169"/>
      <c r="G558" s="173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3"/>
      <c r="B559" s="172"/>
      <c r="C559" s="169"/>
      <c r="D559" s="169"/>
      <c r="E559" s="169"/>
      <c r="F559" s="169"/>
      <c r="G559" s="173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3"/>
      <c r="B560" s="172"/>
      <c r="C560" s="169"/>
      <c r="D560" s="169"/>
      <c r="E560" s="169"/>
      <c r="F560" s="169"/>
      <c r="G560" s="173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3"/>
      <c r="B561" s="172"/>
      <c r="C561" s="169"/>
      <c r="D561" s="169"/>
      <c r="E561" s="169"/>
      <c r="F561" s="169"/>
      <c r="G561" s="173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3"/>
      <c r="B562" s="172"/>
      <c r="C562" s="169"/>
      <c r="D562" s="169"/>
      <c r="E562" s="169"/>
      <c r="F562" s="169"/>
      <c r="G562" s="173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3"/>
      <c r="B563" s="172"/>
      <c r="C563" s="169"/>
      <c r="D563" s="169"/>
      <c r="E563" s="169"/>
      <c r="F563" s="169"/>
      <c r="G563" s="173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3"/>
      <c r="B564" s="172"/>
      <c r="C564" s="169"/>
      <c r="D564" s="169"/>
      <c r="E564" s="169"/>
      <c r="F564" s="169"/>
      <c r="G564" s="173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3"/>
      <c r="B565" s="172"/>
      <c r="C565" s="169"/>
      <c r="D565" s="169"/>
      <c r="E565" s="169"/>
      <c r="F565" s="169"/>
      <c r="G565" s="173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3"/>
      <c r="B566" s="172"/>
      <c r="C566" s="169"/>
      <c r="D566" s="169"/>
      <c r="E566" s="169"/>
      <c r="F566" s="169"/>
      <c r="G566" s="173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3"/>
      <c r="B567" s="172"/>
      <c r="C567" s="169"/>
      <c r="D567" s="169"/>
      <c r="E567" s="169"/>
      <c r="F567" s="169"/>
      <c r="G567" s="173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3"/>
      <c r="B568" s="172"/>
      <c r="C568" s="169"/>
      <c r="D568" s="169"/>
      <c r="E568" s="169"/>
      <c r="F568" s="169"/>
      <c r="G568" s="173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3"/>
      <c r="B569" s="172"/>
      <c r="C569" s="169"/>
      <c r="D569" s="169"/>
      <c r="E569" s="169"/>
      <c r="F569" s="169"/>
      <c r="G569" s="173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3"/>
      <c r="B570" s="172"/>
      <c r="C570" s="169"/>
      <c r="D570" s="169"/>
      <c r="E570" s="169"/>
      <c r="F570" s="169"/>
      <c r="G570" s="173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3"/>
      <c r="B571" s="172"/>
      <c r="C571" s="169"/>
      <c r="D571" s="169"/>
      <c r="E571" s="169"/>
      <c r="F571" s="169"/>
      <c r="G571" s="173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3"/>
      <c r="B572" s="172"/>
      <c r="C572" s="169"/>
      <c r="D572" s="169"/>
      <c r="E572" s="169"/>
      <c r="F572" s="169"/>
      <c r="G572" s="173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3"/>
      <c r="B573" s="172"/>
      <c r="C573" s="169"/>
      <c r="D573" s="169"/>
      <c r="E573" s="169"/>
      <c r="F573" s="169"/>
      <c r="G573" s="173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3"/>
      <c r="B574" s="172"/>
      <c r="C574" s="169"/>
      <c r="D574" s="169"/>
      <c r="E574" s="169"/>
      <c r="F574" s="169"/>
      <c r="G574" s="173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3"/>
      <c r="B575" s="172"/>
      <c r="C575" s="169"/>
      <c r="D575" s="169"/>
      <c r="E575" s="169"/>
      <c r="F575" s="169"/>
      <c r="G575" s="173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3"/>
      <c r="B576" s="172"/>
      <c r="C576" s="169"/>
      <c r="D576" s="169"/>
      <c r="E576" s="169"/>
      <c r="F576" s="169"/>
      <c r="G576" s="173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3"/>
      <c r="B577" s="172"/>
      <c r="C577" s="169"/>
      <c r="D577" s="169"/>
      <c r="E577" s="169"/>
      <c r="F577" s="169"/>
      <c r="G577" s="173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3"/>
      <c r="B578" s="172"/>
      <c r="C578" s="169"/>
      <c r="D578" s="169"/>
      <c r="E578" s="169"/>
      <c r="F578" s="169"/>
      <c r="G578" s="173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3"/>
      <c r="B579" s="172"/>
      <c r="C579" s="169"/>
      <c r="D579" s="169"/>
      <c r="E579" s="169"/>
      <c r="F579" s="169"/>
      <c r="G579" s="173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3"/>
      <c r="B580" s="172"/>
      <c r="C580" s="169"/>
      <c r="D580" s="169"/>
      <c r="E580" s="169"/>
      <c r="F580" s="169"/>
      <c r="G580" s="173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3"/>
      <c r="B581" s="172"/>
      <c r="C581" s="169"/>
      <c r="D581" s="169"/>
      <c r="E581" s="169"/>
      <c r="F581" s="169"/>
      <c r="G581" s="173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3"/>
      <c r="B582" s="172"/>
      <c r="C582" s="169"/>
      <c r="D582" s="169"/>
      <c r="E582" s="169"/>
      <c r="F582" s="169"/>
      <c r="G582" s="173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3"/>
      <c r="B583" s="172"/>
      <c r="C583" s="169"/>
      <c r="D583" s="169"/>
      <c r="E583" s="169"/>
      <c r="F583" s="169"/>
      <c r="G583" s="173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3"/>
      <c r="B584" s="172"/>
      <c r="C584" s="169"/>
      <c r="D584" s="169"/>
      <c r="E584" s="169"/>
      <c r="F584" s="169"/>
      <c r="G584" s="173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3"/>
      <c r="B585" s="172"/>
      <c r="C585" s="169"/>
      <c r="D585" s="169"/>
      <c r="E585" s="169"/>
      <c r="F585" s="169"/>
      <c r="G585" s="173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3"/>
      <c r="B586" s="172"/>
      <c r="C586" s="169"/>
      <c r="D586" s="169"/>
      <c r="E586" s="169"/>
      <c r="F586" s="169"/>
      <c r="G586" s="173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3"/>
      <c r="B587" s="172"/>
      <c r="C587" s="169"/>
      <c r="D587" s="169"/>
      <c r="E587" s="169"/>
      <c r="F587" s="169"/>
      <c r="G587" s="173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3"/>
      <c r="B588" s="172"/>
      <c r="C588" s="169"/>
      <c r="D588" s="169"/>
      <c r="E588" s="169"/>
      <c r="F588" s="169"/>
      <c r="G588" s="173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3"/>
      <c r="B589" s="172"/>
      <c r="C589" s="169"/>
      <c r="D589" s="169"/>
      <c r="E589" s="169"/>
      <c r="F589" s="169"/>
      <c r="G589" s="173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3"/>
      <c r="B590" s="172"/>
      <c r="C590" s="169"/>
      <c r="D590" s="169"/>
      <c r="E590" s="169"/>
      <c r="F590" s="169"/>
      <c r="G590" s="173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3"/>
      <c r="B591" s="172"/>
      <c r="C591" s="169"/>
      <c r="D591" s="169"/>
      <c r="E591" s="169"/>
      <c r="F591" s="169"/>
      <c r="G591" s="173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3"/>
      <c r="B592" s="172"/>
      <c r="C592" s="169"/>
      <c r="D592" s="169"/>
      <c r="E592" s="169"/>
      <c r="F592" s="169"/>
      <c r="G592" s="173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3"/>
      <c r="B593" s="172"/>
      <c r="C593" s="169"/>
      <c r="D593" s="169"/>
      <c r="E593" s="169"/>
      <c r="F593" s="169"/>
      <c r="G593" s="173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3"/>
      <c r="B594" s="172"/>
      <c r="C594" s="169"/>
      <c r="D594" s="169"/>
      <c r="E594" s="169"/>
      <c r="F594" s="169"/>
      <c r="G594" s="173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3"/>
      <c r="B595" s="172"/>
      <c r="C595" s="169"/>
      <c r="D595" s="169"/>
      <c r="E595" s="169"/>
      <c r="F595" s="169"/>
      <c r="G595" s="173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3"/>
      <c r="B596" s="172"/>
      <c r="C596" s="169"/>
      <c r="D596" s="169"/>
      <c r="E596" s="169"/>
      <c r="F596" s="169"/>
      <c r="G596" s="173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3"/>
      <c r="B597" s="172"/>
      <c r="C597" s="169"/>
      <c r="D597" s="169"/>
      <c r="E597" s="169"/>
      <c r="F597" s="169"/>
      <c r="G597" s="173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3"/>
      <c r="B598" s="172"/>
      <c r="C598" s="169"/>
      <c r="D598" s="169"/>
      <c r="E598" s="169"/>
      <c r="F598" s="169"/>
      <c r="G598" s="173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3"/>
      <c r="B599" s="172"/>
      <c r="C599" s="169"/>
      <c r="D599" s="169"/>
      <c r="E599" s="169"/>
      <c r="F599" s="169"/>
      <c r="G599" s="173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3"/>
      <c r="B600" s="172"/>
      <c r="C600" s="169"/>
      <c r="D600" s="169"/>
      <c r="E600" s="169"/>
      <c r="F600" s="169"/>
      <c r="G600" s="173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3"/>
      <c r="B601" s="172"/>
      <c r="C601" s="169"/>
      <c r="D601" s="169"/>
      <c r="E601" s="169"/>
      <c r="F601" s="169"/>
      <c r="G601" s="173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3"/>
      <c r="B602" s="172"/>
      <c r="C602" s="169"/>
      <c r="D602" s="169"/>
      <c r="E602" s="169"/>
      <c r="F602" s="169"/>
      <c r="G602" s="173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3"/>
      <c r="B603" s="172"/>
      <c r="C603" s="169"/>
      <c r="D603" s="169"/>
      <c r="E603" s="169"/>
      <c r="F603" s="169"/>
      <c r="G603" s="173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3"/>
      <c r="B604" s="172"/>
      <c r="C604" s="169"/>
      <c r="D604" s="169"/>
      <c r="E604" s="169"/>
      <c r="F604" s="169"/>
      <c r="G604" s="173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3"/>
      <c r="B605" s="172"/>
      <c r="C605" s="169"/>
      <c r="D605" s="169"/>
      <c r="E605" s="169"/>
      <c r="F605" s="169"/>
      <c r="G605" s="173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3"/>
      <c r="B606" s="172"/>
      <c r="C606" s="169"/>
      <c r="D606" s="169"/>
      <c r="E606" s="169"/>
      <c r="F606" s="169"/>
      <c r="G606" s="173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3"/>
      <c r="B607" s="172"/>
      <c r="C607" s="169"/>
      <c r="D607" s="169"/>
      <c r="E607" s="169"/>
      <c r="F607" s="169"/>
      <c r="G607" s="173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3"/>
      <c r="B608" s="172"/>
      <c r="C608" s="169"/>
      <c r="D608" s="169"/>
      <c r="E608" s="169"/>
      <c r="F608" s="169"/>
      <c r="G608" s="173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3"/>
      <c r="B609" s="172"/>
      <c r="C609" s="169"/>
      <c r="D609" s="169"/>
      <c r="E609" s="169"/>
      <c r="F609" s="169"/>
      <c r="G609" s="173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3"/>
      <c r="B610" s="172"/>
      <c r="C610" s="169"/>
      <c r="D610" s="169"/>
      <c r="E610" s="169"/>
      <c r="F610" s="169"/>
      <c r="G610" s="173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3"/>
      <c r="B611" s="172"/>
      <c r="C611" s="169"/>
      <c r="D611" s="169"/>
      <c r="E611" s="169"/>
      <c r="F611" s="169"/>
      <c r="G611" s="173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3"/>
      <c r="B612" s="172"/>
      <c r="C612" s="169"/>
      <c r="D612" s="169"/>
      <c r="E612" s="169"/>
      <c r="F612" s="169"/>
      <c r="G612" s="173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3"/>
      <c r="B613" s="172"/>
      <c r="C613" s="169"/>
      <c r="D613" s="169"/>
      <c r="E613" s="169"/>
      <c r="F613" s="169"/>
      <c r="G613" s="173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3"/>
      <c r="B614" s="172"/>
      <c r="C614" s="169"/>
      <c r="D614" s="169"/>
      <c r="E614" s="169"/>
      <c r="F614" s="169"/>
      <c r="G614" s="173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3"/>
      <c r="B615" s="172"/>
      <c r="C615" s="169"/>
      <c r="D615" s="169"/>
      <c r="E615" s="169"/>
      <c r="F615" s="169"/>
      <c r="G615" s="173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3"/>
      <c r="B616" s="172"/>
      <c r="C616" s="169"/>
      <c r="D616" s="169"/>
      <c r="E616" s="169"/>
      <c r="F616" s="169"/>
      <c r="G616" s="173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3"/>
      <c r="B617" s="172"/>
      <c r="C617" s="169"/>
      <c r="D617" s="169"/>
      <c r="E617" s="169"/>
      <c r="F617" s="169"/>
      <c r="G617" s="173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3"/>
      <c r="B618" s="172"/>
      <c r="C618" s="169"/>
      <c r="D618" s="169"/>
      <c r="E618" s="169"/>
      <c r="F618" s="169"/>
      <c r="G618" s="173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3"/>
      <c r="B619" s="172"/>
      <c r="C619" s="169"/>
      <c r="D619" s="169"/>
      <c r="E619" s="169"/>
      <c r="F619" s="169"/>
      <c r="G619" s="173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3"/>
      <c r="B620" s="172"/>
      <c r="C620" s="169"/>
      <c r="D620" s="169"/>
      <c r="E620" s="169"/>
      <c r="F620" s="169"/>
      <c r="G620" s="173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3"/>
      <c r="B621" s="172"/>
      <c r="C621" s="169"/>
      <c r="D621" s="169"/>
      <c r="E621" s="169"/>
      <c r="F621" s="169"/>
      <c r="G621" s="173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3"/>
      <c r="B622" s="172"/>
      <c r="C622" s="169"/>
      <c r="D622" s="169"/>
      <c r="E622" s="169"/>
      <c r="F622" s="169"/>
      <c r="G622" s="173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3"/>
      <c r="B623" s="172"/>
      <c r="C623" s="169"/>
      <c r="D623" s="169"/>
      <c r="E623" s="169"/>
      <c r="F623" s="169"/>
      <c r="G623" s="173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3"/>
      <c r="B624" s="172"/>
      <c r="C624" s="169"/>
      <c r="D624" s="169"/>
      <c r="E624" s="169"/>
      <c r="F624" s="169"/>
      <c r="G624" s="173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3"/>
      <c r="B625" s="172"/>
      <c r="C625" s="169"/>
      <c r="D625" s="169"/>
      <c r="E625" s="169"/>
      <c r="F625" s="169"/>
      <c r="G625" s="173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3"/>
      <c r="B626" s="172"/>
      <c r="C626" s="169"/>
      <c r="D626" s="169"/>
      <c r="E626" s="169"/>
      <c r="F626" s="169"/>
      <c r="G626" s="173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3"/>
      <c r="B627" s="172"/>
      <c r="C627" s="169"/>
      <c r="D627" s="169"/>
      <c r="E627" s="169"/>
      <c r="F627" s="169"/>
      <c r="G627" s="173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3"/>
      <c r="B628" s="172"/>
      <c r="C628" s="169"/>
      <c r="D628" s="169"/>
      <c r="E628" s="169"/>
      <c r="F628" s="169"/>
      <c r="G628" s="173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3"/>
      <c r="B629" s="172"/>
      <c r="C629" s="169"/>
      <c r="D629" s="169"/>
      <c r="E629" s="169"/>
      <c r="F629" s="169"/>
      <c r="G629" s="173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3"/>
      <c r="B630" s="172"/>
      <c r="C630" s="169"/>
      <c r="D630" s="169"/>
      <c r="E630" s="169"/>
      <c r="F630" s="169"/>
      <c r="G630" s="173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3"/>
      <c r="B631" s="172"/>
      <c r="C631" s="169"/>
      <c r="D631" s="169"/>
      <c r="E631" s="169"/>
      <c r="F631" s="169"/>
      <c r="G631" s="173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3"/>
      <c r="B632" s="172"/>
      <c r="C632" s="169"/>
      <c r="D632" s="169"/>
      <c r="E632" s="169"/>
      <c r="F632" s="169"/>
      <c r="G632" s="173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3"/>
      <c r="B633" s="172"/>
      <c r="C633" s="169"/>
      <c r="D633" s="169"/>
      <c r="E633" s="169"/>
      <c r="F633" s="169"/>
      <c r="G633" s="173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3"/>
      <c r="B634" s="172"/>
      <c r="C634" s="169"/>
      <c r="D634" s="169"/>
      <c r="E634" s="169"/>
      <c r="F634" s="169"/>
      <c r="G634" s="173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3"/>
      <c r="B635" s="172"/>
      <c r="C635" s="169"/>
      <c r="D635" s="169"/>
      <c r="E635" s="169"/>
      <c r="F635" s="169"/>
      <c r="G635" s="173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3"/>
      <c r="B636" s="172"/>
      <c r="C636" s="169"/>
      <c r="D636" s="169"/>
      <c r="E636" s="169"/>
      <c r="F636" s="169"/>
      <c r="G636" s="173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3"/>
      <c r="B637" s="172"/>
      <c r="C637" s="169"/>
      <c r="D637" s="169"/>
      <c r="E637" s="169"/>
      <c r="F637" s="169"/>
      <c r="G637" s="173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3"/>
      <c r="B638" s="172"/>
      <c r="C638" s="169"/>
      <c r="D638" s="169"/>
      <c r="E638" s="169"/>
      <c r="F638" s="169"/>
      <c r="G638" s="173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3"/>
      <c r="B639" s="172"/>
      <c r="C639" s="169"/>
      <c r="D639" s="169"/>
      <c r="E639" s="169"/>
      <c r="F639" s="169"/>
      <c r="G639" s="173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3"/>
      <c r="B640" s="172"/>
      <c r="C640" s="169"/>
      <c r="D640" s="169"/>
      <c r="E640" s="169"/>
      <c r="F640" s="169"/>
      <c r="G640" s="173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3"/>
      <c r="B641" s="172"/>
      <c r="C641" s="169"/>
      <c r="D641" s="169"/>
      <c r="E641" s="169"/>
      <c r="F641" s="169"/>
      <c r="G641" s="173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3"/>
      <c r="B642" s="172"/>
      <c r="C642" s="169"/>
      <c r="D642" s="169"/>
      <c r="E642" s="169"/>
      <c r="F642" s="169"/>
      <c r="G642" s="173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3"/>
      <c r="B643" s="172"/>
      <c r="C643" s="169"/>
      <c r="D643" s="169"/>
      <c r="E643" s="169"/>
      <c r="F643" s="169"/>
      <c r="G643" s="173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3"/>
      <c r="B644" s="172"/>
      <c r="C644" s="169"/>
      <c r="D644" s="169"/>
      <c r="E644" s="169"/>
      <c r="F644" s="169"/>
      <c r="G644" s="173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3"/>
      <c r="B645" s="172"/>
      <c r="C645" s="169"/>
      <c r="D645" s="169"/>
      <c r="E645" s="169"/>
      <c r="F645" s="169"/>
      <c r="G645" s="173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3"/>
      <c r="B646" s="172"/>
      <c r="C646" s="169"/>
      <c r="D646" s="169"/>
      <c r="E646" s="169"/>
      <c r="F646" s="169"/>
      <c r="G646" s="173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3"/>
      <c r="B647" s="172"/>
      <c r="C647" s="169"/>
      <c r="D647" s="169"/>
      <c r="E647" s="169"/>
      <c r="F647" s="169"/>
      <c r="G647" s="173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3"/>
      <c r="B648" s="172"/>
      <c r="C648" s="169"/>
      <c r="D648" s="169"/>
      <c r="E648" s="169"/>
      <c r="F648" s="169"/>
      <c r="G648" s="173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3"/>
      <c r="B649" s="172"/>
      <c r="C649" s="169"/>
      <c r="D649" s="169"/>
      <c r="E649" s="169"/>
      <c r="F649" s="169"/>
      <c r="G649" s="173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3"/>
      <c r="B650" s="172"/>
      <c r="C650" s="169"/>
      <c r="D650" s="169"/>
      <c r="E650" s="169"/>
      <c r="F650" s="169"/>
      <c r="G650" s="173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3"/>
      <c r="B651" s="172"/>
      <c r="C651" s="169"/>
      <c r="D651" s="169"/>
      <c r="E651" s="169"/>
      <c r="F651" s="169"/>
      <c r="G651" s="173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3"/>
      <c r="B652" s="172"/>
      <c r="C652" s="169"/>
      <c r="D652" s="169"/>
      <c r="E652" s="169"/>
      <c r="F652" s="169"/>
      <c r="G652" s="173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3"/>
      <c r="B653" s="172"/>
      <c r="C653" s="169"/>
      <c r="D653" s="169"/>
      <c r="E653" s="169"/>
      <c r="F653" s="169"/>
      <c r="G653" s="173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3"/>
      <c r="B654" s="172"/>
      <c r="C654" s="169"/>
      <c r="D654" s="169"/>
      <c r="E654" s="169"/>
      <c r="F654" s="169"/>
      <c r="G654" s="173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3"/>
      <c r="B655" s="172"/>
      <c r="C655" s="169"/>
      <c r="D655" s="169"/>
      <c r="E655" s="169"/>
      <c r="F655" s="169"/>
      <c r="G655" s="173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3"/>
      <c r="B656" s="172"/>
      <c r="C656" s="169"/>
      <c r="D656" s="169"/>
      <c r="E656" s="169"/>
      <c r="F656" s="169"/>
      <c r="G656" s="173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3"/>
      <c r="B657" s="172"/>
      <c r="C657" s="169"/>
      <c r="D657" s="169"/>
      <c r="E657" s="169"/>
      <c r="F657" s="169"/>
      <c r="G657" s="173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3"/>
      <c r="B658" s="172"/>
      <c r="C658" s="169"/>
      <c r="D658" s="169"/>
      <c r="E658" s="169"/>
      <c r="F658" s="169"/>
      <c r="G658" s="173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3"/>
      <c r="B659" s="172"/>
      <c r="C659" s="169"/>
      <c r="D659" s="169"/>
      <c r="E659" s="169"/>
      <c r="F659" s="169"/>
      <c r="G659" s="173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3"/>
      <c r="B660" s="172"/>
      <c r="C660" s="169"/>
      <c r="D660" s="169"/>
      <c r="E660" s="169"/>
      <c r="F660" s="169"/>
      <c r="G660" s="173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3"/>
      <c r="B661" s="172"/>
      <c r="C661" s="169"/>
      <c r="D661" s="169"/>
      <c r="E661" s="169"/>
      <c r="F661" s="169"/>
      <c r="G661" s="173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3"/>
      <c r="B662" s="172"/>
      <c r="C662" s="169"/>
      <c r="D662" s="169"/>
      <c r="E662" s="169"/>
      <c r="F662" s="169"/>
      <c r="G662" s="173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3"/>
      <c r="B663" s="172"/>
      <c r="C663" s="169"/>
      <c r="D663" s="169"/>
      <c r="E663" s="169"/>
      <c r="F663" s="169"/>
      <c r="G663" s="173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3"/>
      <c r="B664" s="172"/>
      <c r="C664" s="169"/>
      <c r="D664" s="169"/>
      <c r="E664" s="169"/>
      <c r="F664" s="169"/>
      <c r="G664" s="173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3"/>
      <c r="B665" s="172"/>
      <c r="C665" s="169"/>
      <c r="D665" s="169"/>
      <c r="E665" s="169"/>
      <c r="F665" s="169"/>
      <c r="G665" s="173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3"/>
      <c r="B666" s="172"/>
      <c r="C666" s="169"/>
      <c r="D666" s="169"/>
      <c r="E666" s="169"/>
      <c r="F666" s="169"/>
      <c r="G666" s="173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3"/>
      <c r="B667" s="172"/>
      <c r="C667" s="169"/>
      <c r="D667" s="169"/>
      <c r="E667" s="169"/>
      <c r="F667" s="169"/>
      <c r="G667" s="173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3"/>
      <c r="B668" s="172"/>
      <c r="C668" s="169"/>
      <c r="D668" s="169"/>
      <c r="E668" s="169"/>
      <c r="F668" s="169"/>
      <c r="G668" s="173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3"/>
      <c r="B669" s="172"/>
      <c r="C669" s="169"/>
      <c r="D669" s="169"/>
      <c r="E669" s="169"/>
      <c r="F669" s="169"/>
      <c r="G669" s="173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3"/>
      <c r="B670" s="172"/>
      <c r="C670" s="169"/>
      <c r="D670" s="169"/>
      <c r="E670" s="169"/>
      <c r="F670" s="169"/>
      <c r="G670" s="173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3"/>
      <c r="B671" s="172"/>
      <c r="C671" s="169"/>
      <c r="D671" s="169"/>
      <c r="E671" s="169"/>
      <c r="F671" s="169"/>
      <c r="G671" s="173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3"/>
      <c r="B672" s="172"/>
      <c r="C672" s="169"/>
      <c r="D672" s="169"/>
      <c r="E672" s="169"/>
      <c r="F672" s="169"/>
      <c r="G672" s="173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3"/>
      <c r="B673" s="172"/>
      <c r="C673" s="169"/>
      <c r="D673" s="169"/>
      <c r="E673" s="169"/>
      <c r="F673" s="169"/>
      <c r="G673" s="173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3"/>
      <c r="B674" s="172"/>
      <c r="C674" s="169"/>
      <c r="D674" s="169"/>
      <c r="E674" s="169"/>
      <c r="F674" s="169"/>
      <c r="G674" s="173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3"/>
      <c r="B675" s="172"/>
      <c r="C675" s="169"/>
      <c r="D675" s="169"/>
      <c r="E675" s="169"/>
      <c r="F675" s="169"/>
      <c r="G675" s="173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3"/>
      <c r="B676" s="172"/>
      <c r="C676" s="169"/>
      <c r="D676" s="169"/>
      <c r="E676" s="169"/>
      <c r="F676" s="169"/>
      <c r="G676" s="173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3"/>
      <c r="B677" s="172"/>
      <c r="C677" s="169"/>
      <c r="D677" s="169"/>
      <c r="E677" s="169"/>
      <c r="F677" s="169"/>
      <c r="G677" s="173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3"/>
      <c r="B678" s="172"/>
      <c r="C678" s="169"/>
      <c r="D678" s="169"/>
      <c r="E678" s="169"/>
      <c r="F678" s="169"/>
      <c r="G678" s="173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3"/>
      <c r="B679" s="172"/>
      <c r="C679" s="169"/>
      <c r="D679" s="169"/>
      <c r="E679" s="169"/>
      <c r="F679" s="169"/>
      <c r="G679" s="173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3"/>
      <c r="B680" s="172"/>
      <c r="C680" s="169"/>
      <c r="D680" s="169"/>
      <c r="E680" s="169"/>
      <c r="F680" s="169"/>
      <c r="G680" s="173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3"/>
      <c r="B681" s="172"/>
      <c r="C681" s="169"/>
      <c r="D681" s="169"/>
      <c r="E681" s="169"/>
      <c r="F681" s="169"/>
      <c r="G681" s="173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3"/>
      <c r="B682" s="172"/>
      <c r="C682" s="169"/>
      <c r="D682" s="169"/>
      <c r="E682" s="169"/>
      <c r="F682" s="169"/>
      <c r="G682" s="173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3"/>
      <c r="B683" s="172"/>
      <c r="C683" s="169"/>
      <c r="D683" s="169"/>
      <c r="E683" s="169"/>
      <c r="F683" s="169"/>
      <c r="G683" s="173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3"/>
      <c r="B684" s="172"/>
      <c r="C684" s="169"/>
      <c r="D684" s="169"/>
      <c r="E684" s="169"/>
      <c r="F684" s="169"/>
      <c r="G684" s="173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3"/>
      <c r="B685" s="172"/>
      <c r="C685" s="169"/>
      <c r="D685" s="169"/>
      <c r="E685" s="169"/>
      <c r="F685" s="169"/>
      <c r="G685" s="173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3"/>
      <c r="B686" s="172"/>
      <c r="C686" s="169"/>
      <c r="D686" s="169"/>
      <c r="E686" s="169"/>
      <c r="F686" s="169"/>
      <c r="G686" s="173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3"/>
      <c r="B687" s="172"/>
      <c r="C687" s="169"/>
      <c r="D687" s="169"/>
      <c r="E687" s="169"/>
      <c r="F687" s="169"/>
      <c r="G687" s="173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3"/>
      <c r="B688" s="172"/>
      <c r="C688" s="169"/>
      <c r="D688" s="169"/>
      <c r="E688" s="169"/>
      <c r="F688" s="169"/>
      <c r="G688" s="173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3"/>
      <c r="B689" s="172"/>
      <c r="C689" s="169"/>
      <c r="D689" s="169"/>
      <c r="E689" s="169"/>
      <c r="F689" s="169"/>
      <c r="G689" s="173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3"/>
      <c r="B690" s="172"/>
      <c r="C690" s="169"/>
      <c r="D690" s="169"/>
      <c r="E690" s="169"/>
      <c r="F690" s="169"/>
      <c r="G690" s="173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3"/>
      <c r="B691" s="172"/>
      <c r="C691" s="169"/>
      <c r="D691" s="169"/>
      <c r="E691" s="169"/>
      <c r="F691" s="169"/>
      <c r="G691" s="173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3"/>
      <c r="B692" s="172"/>
      <c r="C692" s="169"/>
      <c r="D692" s="169"/>
      <c r="E692" s="169"/>
      <c r="F692" s="169"/>
      <c r="G692" s="173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3"/>
      <c r="B693" s="172"/>
      <c r="C693" s="169"/>
      <c r="D693" s="169"/>
      <c r="E693" s="169"/>
      <c r="F693" s="169"/>
      <c r="G693" s="173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3"/>
      <c r="B694" s="172"/>
      <c r="C694" s="169"/>
      <c r="D694" s="169"/>
      <c r="E694" s="169"/>
      <c r="F694" s="169"/>
      <c r="G694" s="173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3"/>
      <c r="B695" s="172"/>
      <c r="C695" s="169"/>
      <c r="D695" s="169"/>
      <c r="E695" s="169"/>
      <c r="F695" s="169"/>
      <c r="G695" s="173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3"/>
      <c r="B696" s="172"/>
      <c r="C696" s="169"/>
      <c r="D696" s="169"/>
      <c r="E696" s="169"/>
      <c r="F696" s="169"/>
      <c r="G696" s="173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3"/>
      <c r="B697" s="172"/>
      <c r="C697" s="169"/>
      <c r="D697" s="169"/>
      <c r="E697" s="169"/>
      <c r="F697" s="169"/>
      <c r="G697" s="173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3"/>
      <c r="B698" s="172"/>
      <c r="C698" s="169"/>
      <c r="D698" s="169"/>
      <c r="E698" s="169"/>
      <c r="F698" s="169"/>
      <c r="G698" s="173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3"/>
      <c r="B699" s="172"/>
      <c r="C699" s="169"/>
      <c r="D699" s="169"/>
      <c r="E699" s="169"/>
      <c r="F699" s="169"/>
      <c r="G699" s="173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3"/>
      <c r="B700" s="172"/>
      <c r="C700" s="169"/>
      <c r="D700" s="169"/>
      <c r="E700" s="169"/>
      <c r="F700" s="169"/>
      <c r="G700" s="173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3"/>
      <c r="B701" s="172"/>
      <c r="C701" s="169"/>
      <c r="D701" s="169"/>
      <c r="E701" s="169"/>
      <c r="F701" s="169"/>
      <c r="G701" s="173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3"/>
      <c r="B702" s="172"/>
      <c r="C702" s="169"/>
      <c r="D702" s="169"/>
      <c r="E702" s="169"/>
      <c r="F702" s="169"/>
      <c r="G702" s="173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3"/>
      <c r="B703" s="172"/>
      <c r="C703" s="169"/>
      <c r="D703" s="169"/>
      <c r="E703" s="169"/>
      <c r="F703" s="169"/>
      <c r="G703" s="173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3"/>
      <c r="B704" s="172"/>
      <c r="C704" s="169"/>
      <c r="D704" s="169"/>
      <c r="E704" s="169"/>
      <c r="F704" s="169"/>
      <c r="G704" s="173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3"/>
      <c r="B705" s="172"/>
      <c r="C705" s="169"/>
      <c r="D705" s="169"/>
      <c r="E705" s="169"/>
      <c r="F705" s="169"/>
      <c r="G705" s="173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3"/>
      <c r="B706" s="172"/>
      <c r="C706" s="169"/>
      <c r="D706" s="169"/>
      <c r="E706" s="169"/>
      <c r="F706" s="169"/>
      <c r="G706" s="173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3"/>
      <c r="B707" s="172"/>
      <c r="C707" s="169"/>
      <c r="D707" s="169"/>
      <c r="E707" s="169"/>
      <c r="F707" s="169"/>
      <c r="G707" s="173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3"/>
      <c r="B708" s="172"/>
      <c r="C708" s="169"/>
      <c r="D708" s="169"/>
      <c r="E708" s="169"/>
      <c r="F708" s="169"/>
      <c r="G708" s="173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3"/>
      <c r="B709" s="172"/>
      <c r="C709" s="169"/>
      <c r="D709" s="169"/>
      <c r="E709" s="169"/>
      <c r="F709" s="169"/>
      <c r="G709" s="173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3"/>
      <c r="B710" s="172"/>
      <c r="C710" s="169"/>
      <c r="D710" s="169"/>
      <c r="E710" s="169"/>
      <c r="F710" s="169"/>
      <c r="G710" s="173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3"/>
      <c r="B711" s="172"/>
      <c r="C711" s="169"/>
      <c r="D711" s="169"/>
      <c r="E711" s="169"/>
      <c r="F711" s="169"/>
      <c r="G711" s="173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3"/>
      <c r="B712" s="172"/>
      <c r="C712" s="169"/>
      <c r="D712" s="169"/>
      <c r="E712" s="169"/>
      <c r="F712" s="169"/>
      <c r="G712" s="173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3"/>
      <c r="B713" s="172"/>
      <c r="C713" s="169"/>
      <c r="D713" s="169"/>
      <c r="E713" s="169"/>
      <c r="F713" s="169"/>
      <c r="G713" s="173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3"/>
      <c r="B714" s="172"/>
      <c r="C714" s="169"/>
      <c r="D714" s="169"/>
      <c r="E714" s="169"/>
      <c r="F714" s="169"/>
      <c r="G714" s="173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3"/>
      <c r="B715" s="172"/>
      <c r="C715" s="169"/>
      <c r="D715" s="169"/>
      <c r="E715" s="169"/>
      <c r="F715" s="169"/>
      <c r="G715" s="173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3"/>
      <c r="B716" s="172"/>
      <c r="C716" s="169"/>
      <c r="D716" s="169"/>
      <c r="E716" s="169"/>
      <c r="F716" s="169"/>
      <c r="G716" s="173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3"/>
      <c r="B717" s="172"/>
      <c r="C717" s="169"/>
      <c r="D717" s="169"/>
      <c r="E717" s="169"/>
      <c r="F717" s="169"/>
      <c r="G717" s="173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3"/>
      <c r="B718" s="172"/>
      <c r="C718" s="169"/>
      <c r="D718" s="169"/>
      <c r="E718" s="169"/>
      <c r="F718" s="169"/>
      <c r="G718" s="173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3"/>
      <c r="B719" s="172"/>
      <c r="C719" s="169"/>
      <c r="D719" s="169"/>
      <c r="E719" s="169"/>
      <c r="F719" s="169"/>
      <c r="G719" s="173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3"/>
      <c r="B720" s="172"/>
      <c r="C720" s="169"/>
      <c r="D720" s="169"/>
      <c r="E720" s="169"/>
      <c r="F720" s="169"/>
      <c r="G720" s="173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3"/>
      <c r="B721" s="172"/>
      <c r="C721" s="169"/>
      <c r="D721" s="169"/>
      <c r="E721" s="169"/>
      <c r="F721" s="169"/>
      <c r="G721" s="173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3"/>
      <c r="B722" s="172"/>
      <c r="C722" s="169"/>
      <c r="D722" s="169"/>
      <c r="E722" s="169"/>
      <c r="F722" s="169"/>
      <c r="G722" s="173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3"/>
      <c r="B723" s="172"/>
      <c r="C723" s="169"/>
      <c r="D723" s="169"/>
      <c r="E723" s="169"/>
      <c r="F723" s="169"/>
      <c r="G723" s="173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3"/>
      <c r="B724" s="172"/>
      <c r="C724" s="169"/>
      <c r="D724" s="169"/>
      <c r="E724" s="169"/>
      <c r="F724" s="169"/>
      <c r="G724" s="173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3"/>
      <c r="B725" s="172"/>
      <c r="C725" s="169"/>
      <c r="D725" s="169"/>
      <c r="E725" s="169"/>
      <c r="F725" s="169"/>
      <c r="G725" s="173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3"/>
      <c r="B726" s="172"/>
      <c r="C726" s="169"/>
      <c r="D726" s="169"/>
      <c r="E726" s="169"/>
      <c r="F726" s="169"/>
      <c r="G726" s="173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3"/>
      <c r="B727" s="172"/>
      <c r="C727" s="169"/>
      <c r="D727" s="169"/>
      <c r="E727" s="169"/>
      <c r="F727" s="169"/>
      <c r="G727" s="173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3"/>
      <c r="B728" s="172"/>
      <c r="C728" s="169"/>
      <c r="D728" s="169"/>
      <c r="E728" s="169"/>
      <c r="F728" s="169"/>
      <c r="G728" s="173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3"/>
      <c r="B729" s="172"/>
      <c r="C729" s="169"/>
      <c r="D729" s="169"/>
      <c r="E729" s="169"/>
      <c r="F729" s="169"/>
      <c r="G729" s="173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3"/>
      <c r="B730" s="172"/>
      <c r="C730" s="169"/>
      <c r="D730" s="169"/>
      <c r="E730" s="169"/>
      <c r="F730" s="169"/>
      <c r="G730" s="173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3"/>
      <c r="B731" s="172"/>
      <c r="C731" s="169"/>
      <c r="D731" s="169"/>
      <c r="E731" s="169"/>
      <c r="F731" s="169"/>
      <c r="G731" s="173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3"/>
      <c r="B732" s="172"/>
      <c r="C732" s="169"/>
      <c r="D732" s="169"/>
      <c r="E732" s="169"/>
      <c r="F732" s="169"/>
      <c r="G732" s="173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3"/>
      <c r="B733" s="172"/>
      <c r="C733" s="169"/>
      <c r="D733" s="169"/>
      <c r="E733" s="169"/>
      <c r="F733" s="169"/>
      <c r="G733" s="173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3"/>
      <c r="B734" s="172"/>
      <c r="C734" s="169"/>
      <c r="D734" s="169"/>
      <c r="E734" s="169"/>
      <c r="F734" s="169"/>
      <c r="G734" s="173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3"/>
      <c r="B735" s="172"/>
      <c r="C735" s="169"/>
      <c r="D735" s="169"/>
      <c r="E735" s="169"/>
      <c r="F735" s="169"/>
      <c r="G735" s="173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3"/>
      <c r="B736" s="172"/>
      <c r="C736" s="169"/>
      <c r="D736" s="169"/>
      <c r="E736" s="169"/>
      <c r="F736" s="169"/>
      <c r="G736" s="173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3"/>
      <c r="B737" s="172"/>
      <c r="C737" s="169"/>
      <c r="D737" s="169"/>
      <c r="E737" s="169"/>
      <c r="F737" s="169"/>
      <c r="G737" s="173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3"/>
      <c r="B738" s="172"/>
      <c r="C738" s="169"/>
      <c r="D738" s="169"/>
      <c r="E738" s="169"/>
      <c r="F738" s="169"/>
      <c r="G738" s="173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3"/>
      <c r="B739" s="172"/>
      <c r="C739" s="169"/>
      <c r="D739" s="169"/>
      <c r="E739" s="169"/>
      <c r="F739" s="169"/>
      <c r="G739" s="173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3"/>
      <c r="B740" s="172"/>
      <c r="C740" s="169"/>
      <c r="D740" s="169"/>
      <c r="E740" s="169"/>
      <c r="F740" s="169"/>
      <c r="G740" s="173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3"/>
      <c r="B741" s="172"/>
      <c r="C741" s="169"/>
      <c r="D741" s="169"/>
      <c r="E741" s="169"/>
      <c r="F741" s="169"/>
      <c r="G741" s="173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3"/>
      <c r="B742" s="172"/>
      <c r="C742" s="169"/>
      <c r="D742" s="169"/>
      <c r="E742" s="169"/>
      <c r="F742" s="169"/>
      <c r="G742" s="173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3"/>
      <c r="B743" s="172"/>
      <c r="C743" s="169"/>
      <c r="D743" s="169"/>
      <c r="E743" s="169"/>
      <c r="F743" s="169"/>
      <c r="G743" s="173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3"/>
      <c r="B744" s="172"/>
      <c r="C744" s="169"/>
      <c r="D744" s="169"/>
      <c r="E744" s="169"/>
      <c r="F744" s="169"/>
      <c r="G744" s="173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3"/>
      <c r="B745" s="172"/>
      <c r="C745" s="169"/>
      <c r="D745" s="169"/>
      <c r="E745" s="169"/>
      <c r="F745" s="169"/>
      <c r="G745" s="173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3"/>
      <c r="B746" s="172"/>
      <c r="C746" s="169"/>
      <c r="D746" s="169"/>
      <c r="E746" s="169"/>
      <c r="F746" s="169"/>
      <c r="G746" s="173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3"/>
      <c r="B747" s="172"/>
      <c r="C747" s="169"/>
      <c r="D747" s="169"/>
      <c r="E747" s="169"/>
      <c r="F747" s="169"/>
      <c r="G747" s="173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3"/>
      <c r="B748" s="172"/>
      <c r="C748" s="169"/>
      <c r="D748" s="169"/>
      <c r="E748" s="169"/>
      <c r="F748" s="169"/>
      <c r="G748" s="173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3"/>
      <c r="B749" s="172"/>
      <c r="C749" s="169"/>
      <c r="D749" s="169"/>
      <c r="E749" s="169"/>
      <c r="F749" s="169"/>
      <c r="G749" s="173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3"/>
      <c r="B750" s="172"/>
      <c r="C750" s="169"/>
      <c r="D750" s="169"/>
      <c r="E750" s="169"/>
      <c r="F750" s="169"/>
      <c r="G750" s="173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3"/>
      <c r="B751" s="172"/>
      <c r="C751" s="169"/>
      <c r="D751" s="169"/>
      <c r="E751" s="169"/>
      <c r="F751" s="169"/>
      <c r="G751" s="173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3"/>
      <c r="B752" s="172"/>
      <c r="C752" s="169"/>
      <c r="D752" s="169"/>
      <c r="E752" s="169"/>
      <c r="F752" s="169"/>
      <c r="G752" s="173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3"/>
      <c r="B753" s="172"/>
      <c r="C753" s="169"/>
      <c r="D753" s="169"/>
      <c r="E753" s="169"/>
      <c r="F753" s="169"/>
      <c r="G753" s="173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3"/>
      <c r="B754" s="172"/>
      <c r="C754" s="169"/>
      <c r="D754" s="169"/>
      <c r="E754" s="169"/>
      <c r="F754" s="169"/>
      <c r="G754" s="173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3"/>
      <c r="B755" s="172"/>
      <c r="C755" s="169"/>
      <c r="D755" s="169"/>
      <c r="E755" s="169"/>
      <c r="F755" s="169"/>
      <c r="G755" s="173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3"/>
      <c r="B756" s="172"/>
      <c r="C756" s="169"/>
      <c r="D756" s="169"/>
      <c r="E756" s="169"/>
      <c r="F756" s="169"/>
      <c r="G756" s="173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3"/>
      <c r="B757" s="172"/>
      <c r="C757" s="169"/>
      <c r="D757" s="169"/>
      <c r="E757" s="169"/>
      <c r="F757" s="169"/>
      <c r="G757" s="173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3"/>
      <c r="B758" s="172"/>
      <c r="C758" s="169"/>
      <c r="D758" s="169"/>
      <c r="E758" s="169"/>
      <c r="F758" s="169"/>
      <c r="G758" s="173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3"/>
      <c r="B759" s="172"/>
      <c r="C759" s="169"/>
      <c r="D759" s="169"/>
      <c r="E759" s="169"/>
      <c r="F759" s="169"/>
      <c r="G759" s="173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3"/>
      <c r="B760" s="172"/>
      <c r="C760" s="169"/>
      <c r="D760" s="169"/>
      <c r="E760" s="169"/>
      <c r="F760" s="169"/>
      <c r="G760" s="173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3"/>
      <c r="B761" s="172"/>
      <c r="C761" s="169"/>
      <c r="D761" s="169"/>
      <c r="E761" s="169"/>
      <c r="F761" s="169"/>
      <c r="G761" s="173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3"/>
      <c r="B762" s="172"/>
      <c r="C762" s="169"/>
      <c r="D762" s="169"/>
      <c r="E762" s="169"/>
      <c r="F762" s="169"/>
      <c r="G762" s="173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3"/>
      <c r="B763" s="172"/>
      <c r="C763" s="169"/>
      <c r="D763" s="169"/>
      <c r="E763" s="169"/>
      <c r="F763" s="169"/>
      <c r="G763" s="173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3"/>
      <c r="B764" s="172"/>
      <c r="C764" s="169"/>
      <c r="D764" s="169"/>
      <c r="E764" s="169"/>
      <c r="F764" s="169"/>
      <c r="G764" s="173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3"/>
      <c r="B765" s="172"/>
      <c r="C765" s="169"/>
      <c r="D765" s="169"/>
      <c r="E765" s="169"/>
      <c r="F765" s="169"/>
      <c r="G765" s="173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3"/>
      <c r="B766" s="172"/>
      <c r="C766" s="169"/>
      <c r="D766" s="169"/>
      <c r="E766" s="169"/>
      <c r="F766" s="169"/>
      <c r="G766" s="173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3"/>
      <c r="B767" s="172"/>
      <c r="C767" s="169"/>
      <c r="D767" s="169"/>
      <c r="E767" s="169"/>
      <c r="F767" s="169"/>
      <c r="G767" s="173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3"/>
      <c r="B768" s="172"/>
      <c r="C768" s="169"/>
      <c r="D768" s="169"/>
      <c r="E768" s="169"/>
      <c r="F768" s="169"/>
      <c r="G768" s="173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3"/>
      <c r="B769" s="172"/>
      <c r="C769" s="169"/>
      <c r="D769" s="169"/>
      <c r="E769" s="169"/>
      <c r="F769" s="169"/>
      <c r="G769" s="173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3"/>
      <c r="B770" s="172"/>
      <c r="C770" s="169"/>
      <c r="D770" s="169"/>
      <c r="E770" s="169"/>
      <c r="F770" s="169"/>
      <c r="G770" s="173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3"/>
      <c r="B771" s="172"/>
      <c r="C771" s="169"/>
      <c r="D771" s="169"/>
      <c r="E771" s="169"/>
      <c r="F771" s="169"/>
      <c r="G771" s="173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3"/>
      <c r="B772" s="172"/>
      <c r="C772" s="169"/>
      <c r="D772" s="169"/>
      <c r="E772" s="169"/>
      <c r="F772" s="169"/>
      <c r="G772" s="173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3"/>
      <c r="B773" s="172"/>
      <c r="C773" s="169"/>
      <c r="D773" s="169"/>
      <c r="E773" s="169"/>
      <c r="F773" s="169"/>
      <c r="G773" s="173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3"/>
      <c r="B774" s="172"/>
      <c r="C774" s="169"/>
      <c r="D774" s="169"/>
      <c r="E774" s="169"/>
      <c r="F774" s="169"/>
      <c r="G774" s="173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3"/>
      <c r="B775" s="172"/>
      <c r="C775" s="169"/>
      <c r="D775" s="169"/>
      <c r="E775" s="169"/>
      <c r="F775" s="169"/>
      <c r="G775" s="173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3"/>
      <c r="B776" s="172"/>
      <c r="C776" s="169"/>
      <c r="D776" s="169"/>
      <c r="E776" s="169"/>
      <c r="F776" s="169"/>
      <c r="G776" s="173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3"/>
      <c r="B777" s="172"/>
      <c r="C777" s="169"/>
      <c r="D777" s="169"/>
      <c r="E777" s="169"/>
      <c r="F777" s="169"/>
      <c r="G777" s="173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3"/>
      <c r="B778" s="172"/>
      <c r="C778" s="169"/>
      <c r="D778" s="169"/>
      <c r="E778" s="169"/>
      <c r="F778" s="169"/>
      <c r="G778" s="173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3"/>
      <c r="B779" s="172"/>
      <c r="C779" s="169"/>
      <c r="D779" s="169"/>
      <c r="E779" s="169"/>
      <c r="F779" s="169"/>
      <c r="G779" s="173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3"/>
      <c r="B780" s="172"/>
      <c r="C780" s="169"/>
      <c r="D780" s="169"/>
      <c r="E780" s="169"/>
      <c r="F780" s="169"/>
      <c r="G780" s="173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3"/>
      <c r="B781" s="172"/>
      <c r="C781" s="169"/>
      <c r="D781" s="169"/>
      <c r="E781" s="169"/>
      <c r="F781" s="169"/>
      <c r="G781" s="173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3"/>
      <c r="B782" s="172"/>
      <c r="C782" s="169"/>
      <c r="D782" s="169"/>
      <c r="E782" s="169"/>
      <c r="F782" s="169"/>
      <c r="G782" s="173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3"/>
      <c r="B783" s="172"/>
      <c r="C783" s="169"/>
      <c r="D783" s="169"/>
      <c r="E783" s="169"/>
      <c r="F783" s="169"/>
      <c r="G783" s="173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3"/>
      <c r="B784" s="172"/>
      <c r="C784" s="169"/>
      <c r="D784" s="169"/>
      <c r="E784" s="169"/>
      <c r="F784" s="169"/>
      <c r="G784" s="173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3"/>
      <c r="B785" s="172"/>
      <c r="C785" s="169"/>
      <c r="D785" s="169"/>
      <c r="E785" s="169"/>
      <c r="F785" s="169"/>
      <c r="G785" s="173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3"/>
      <c r="B786" s="172"/>
      <c r="C786" s="169"/>
      <c r="D786" s="169"/>
      <c r="E786" s="169"/>
      <c r="F786" s="169"/>
      <c r="G786" s="173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3"/>
      <c r="B787" s="172"/>
      <c r="C787" s="169"/>
      <c r="D787" s="169"/>
      <c r="E787" s="169"/>
      <c r="F787" s="169"/>
      <c r="G787" s="173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3"/>
      <c r="B788" s="172"/>
      <c r="C788" s="169"/>
      <c r="D788" s="169"/>
      <c r="E788" s="169"/>
      <c r="F788" s="169"/>
      <c r="G788" s="173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3"/>
      <c r="B789" s="172"/>
      <c r="C789" s="169"/>
      <c r="D789" s="169"/>
      <c r="E789" s="169"/>
      <c r="F789" s="169"/>
      <c r="G789" s="173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3"/>
      <c r="B790" s="172"/>
      <c r="C790" s="169"/>
      <c r="D790" s="169"/>
      <c r="E790" s="169"/>
      <c r="F790" s="169"/>
      <c r="G790" s="173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3"/>
      <c r="B791" s="172"/>
      <c r="C791" s="169"/>
      <c r="D791" s="169"/>
      <c r="E791" s="169"/>
      <c r="F791" s="169"/>
      <c r="G791" s="173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3"/>
      <c r="B792" s="172"/>
      <c r="C792" s="169"/>
      <c r="D792" s="169"/>
      <c r="E792" s="169"/>
      <c r="F792" s="169"/>
      <c r="G792" s="173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3"/>
      <c r="B793" s="172"/>
      <c r="C793" s="169"/>
      <c r="D793" s="169"/>
      <c r="E793" s="169"/>
      <c r="F793" s="169"/>
      <c r="G793" s="173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3"/>
      <c r="B794" s="172"/>
      <c r="C794" s="169"/>
      <c r="D794" s="169"/>
      <c r="E794" s="169"/>
      <c r="F794" s="169"/>
      <c r="G794" s="173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3"/>
      <c r="B795" s="172"/>
      <c r="C795" s="169"/>
      <c r="D795" s="169"/>
      <c r="E795" s="169"/>
      <c r="F795" s="169"/>
      <c r="G795" s="173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3"/>
      <c r="B796" s="172"/>
      <c r="C796" s="169"/>
      <c r="D796" s="169"/>
      <c r="E796" s="169"/>
      <c r="F796" s="169"/>
      <c r="G796" s="173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3"/>
      <c r="B797" s="172"/>
      <c r="C797" s="169"/>
      <c r="D797" s="169"/>
      <c r="E797" s="169"/>
      <c r="F797" s="169"/>
      <c r="G797" s="173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3"/>
      <c r="B798" s="172"/>
      <c r="C798" s="169"/>
      <c r="D798" s="169"/>
      <c r="E798" s="169"/>
      <c r="F798" s="169"/>
      <c r="G798" s="173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3"/>
      <c r="B799" s="172"/>
      <c r="C799" s="169"/>
      <c r="D799" s="169"/>
      <c r="E799" s="169"/>
      <c r="F799" s="169"/>
      <c r="G799" s="173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3"/>
      <c r="B800" s="172"/>
      <c r="C800" s="169"/>
      <c r="D800" s="169"/>
      <c r="E800" s="169"/>
      <c r="F800" s="169"/>
      <c r="G800" s="173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3"/>
      <c r="B801" s="172"/>
      <c r="C801" s="169"/>
      <c r="D801" s="169"/>
      <c r="E801" s="169"/>
      <c r="F801" s="169"/>
      <c r="G801" s="173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3"/>
      <c r="B802" s="172"/>
      <c r="C802" s="169"/>
      <c r="D802" s="169"/>
      <c r="E802" s="169"/>
      <c r="F802" s="169"/>
      <c r="G802" s="173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3"/>
      <c r="B803" s="172"/>
      <c r="C803" s="169"/>
      <c r="D803" s="169"/>
      <c r="E803" s="169"/>
      <c r="F803" s="169"/>
      <c r="G803" s="173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3"/>
      <c r="B804" s="172"/>
      <c r="C804" s="169"/>
      <c r="D804" s="169"/>
      <c r="E804" s="169"/>
      <c r="F804" s="169"/>
      <c r="G804" s="173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3"/>
      <c r="B805" s="172"/>
      <c r="C805" s="169"/>
      <c r="D805" s="169"/>
      <c r="E805" s="169"/>
      <c r="F805" s="169"/>
      <c r="G805" s="173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3"/>
      <c r="B806" s="172"/>
      <c r="C806" s="169"/>
      <c r="D806" s="169"/>
      <c r="E806" s="169"/>
      <c r="F806" s="169"/>
      <c r="G806" s="173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3"/>
      <c r="B807" s="172"/>
      <c r="C807" s="169"/>
      <c r="D807" s="169"/>
      <c r="E807" s="169"/>
      <c r="F807" s="169"/>
      <c r="G807" s="173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3"/>
      <c r="B808" s="172"/>
      <c r="C808" s="169"/>
      <c r="D808" s="169"/>
      <c r="E808" s="169"/>
      <c r="F808" s="169"/>
      <c r="G808" s="173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3"/>
      <c r="B809" s="172"/>
      <c r="C809" s="169"/>
      <c r="D809" s="169"/>
      <c r="E809" s="169"/>
      <c r="F809" s="169"/>
      <c r="G809" s="173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3"/>
      <c r="B810" s="172"/>
      <c r="C810" s="169"/>
      <c r="D810" s="169"/>
      <c r="E810" s="169"/>
      <c r="F810" s="169"/>
      <c r="G810" s="173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3"/>
      <c r="B811" s="172"/>
      <c r="C811" s="169"/>
      <c r="D811" s="169"/>
      <c r="E811" s="169"/>
      <c r="F811" s="169"/>
      <c r="G811" s="173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3"/>
      <c r="B812" s="172"/>
      <c r="C812" s="169"/>
      <c r="D812" s="169"/>
      <c r="E812" s="169"/>
      <c r="F812" s="169"/>
      <c r="G812" s="173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3"/>
      <c r="B813" s="172"/>
      <c r="C813" s="169"/>
      <c r="D813" s="169"/>
      <c r="E813" s="169"/>
      <c r="F813" s="169"/>
      <c r="G813" s="173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3"/>
      <c r="B814" s="172"/>
      <c r="C814" s="169"/>
      <c r="D814" s="169"/>
      <c r="E814" s="169"/>
      <c r="F814" s="169"/>
      <c r="G814" s="173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3"/>
      <c r="B815" s="172"/>
      <c r="C815" s="169"/>
      <c r="D815" s="169"/>
      <c r="E815" s="169"/>
      <c r="F815" s="169"/>
      <c r="G815" s="173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3"/>
      <c r="B816" s="172"/>
      <c r="C816" s="169"/>
      <c r="D816" s="169"/>
      <c r="E816" s="169"/>
      <c r="F816" s="169"/>
      <c r="G816" s="173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3"/>
      <c r="B817" s="172"/>
      <c r="C817" s="169"/>
      <c r="D817" s="169"/>
      <c r="E817" s="169"/>
      <c r="F817" s="169"/>
      <c r="G817" s="173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3"/>
      <c r="B818" s="172"/>
      <c r="C818" s="169"/>
      <c r="D818" s="169"/>
      <c r="E818" s="169"/>
      <c r="F818" s="169"/>
      <c r="G818" s="173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3"/>
      <c r="B819" s="172"/>
      <c r="C819" s="169"/>
      <c r="D819" s="169"/>
      <c r="E819" s="169"/>
      <c r="F819" s="169"/>
      <c r="G819" s="173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3"/>
      <c r="B820" s="172"/>
      <c r="C820" s="169"/>
      <c r="D820" s="169"/>
      <c r="E820" s="169"/>
      <c r="F820" s="169"/>
      <c r="G820" s="173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3"/>
      <c r="B821" s="172"/>
      <c r="C821" s="169"/>
      <c r="D821" s="169"/>
      <c r="E821" s="169"/>
      <c r="F821" s="169"/>
      <c r="G821" s="173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3"/>
      <c r="B822" s="172"/>
      <c r="C822" s="169"/>
      <c r="D822" s="169"/>
      <c r="E822" s="169"/>
      <c r="F822" s="169"/>
      <c r="G822" s="173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3"/>
      <c r="B823" s="172"/>
      <c r="C823" s="169"/>
      <c r="D823" s="169"/>
      <c r="E823" s="169"/>
      <c r="F823" s="169"/>
      <c r="G823" s="173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3"/>
      <c r="B824" s="172"/>
      <c r="C824" s="169"/>
      <c r="D824" s="169"/>
      <c r="E824" s="169"/>
      <c r="F824" s="169"/>
      <c r="G824" s="173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3"/>
      <c r="B825" s="172"/>
      <c r="C825" s="169"/>
      <c r="D825" s="169"/>
      <c r="E825" s="169"/>
      <c r="F825" s="169"/>
      <c r="G825" s="173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3"/>
      <c r="B826" s="172"/>
      <c r="C826" s="169"/>
      <c r="D826" s="169"/>
      <c r="E826" s="169"/>
      <c r="F826" s="169"/>
      <c r="G826" s="173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3"/>
      <c r="B827" s="172"/>
      <c r="C827" s="169"/>
      <c r="D827" s="169"/>
      <c r="E827" s="169"/>
      <c r="F827" s="169"/>
      <c r="G827" s="173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3"/>
      <c r="B828" s="172"/>
      <c r="C828" s="169"/>
      <c r="D828" s="169"/>
      <c r="E828" s="169"/>
      <c r="F828" s="169"/>
      <c r="G828" s="173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3"/>
      <c r="B829" s="172"/>
      <c r="C829" s="169"/>
      <c r="D829" s="169"/>
      <c r="E829" s="169"/>
      <c r="F829" s="169"/>
      <c r="G829" s="173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3"/>
      <c r="B830" s="172"/>
      <c r="C830" s="169"/>
      <c r="D830" s="169"/>
      <c r="E830" s="169"/>
      <c r="F830" s="169"/>
      <c r="G830" s="173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3"/>
      <c r="B831" s="172"/>
      <c r="C831" s="169"/>
      <c r="D831" s="169"/>
      <c r="E831" s="169"/>
      <c r="F831" s="169"/>
      <c r="G831" s="173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3"/>
      <c r="B832" s="172"/>
      <c r="C832" s="169"/>
      <c r="D832" s="169"/>
      <c r="E832" s="169"/>
      <c r="F832" s="169"/>
      <c r="G832" s="173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3"/>
      <c r="B833" s="172"/>
      <c r="C833" s="169"/>
      <c r="D833" s="169"/>
      <c r="E833" s="169"/>
      <c r="F833" s="169"/>
      <c r="G833" s="173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3"/>
      <c r="B834" s="172"/>
      <c r="C834" s="169"/>
      <c r="D834" s="169"/>
      <c r="E834" s="169"/>
      <c r="F834" s="169"/>
      <c r="G834" s="173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3"/>
      <c r="B835" s="172"/>
      <c r="C835" s="169"/>
      <c r="D835" s="169"/>
      <c r="E835" s="169"/>
      <c r="F835" s="169"/>
      <c r="G835" s="173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3"/>
      <c r="B836" s="172"/>
      <c r="C836" s="169"/>
      <c r="D836" s="169"/>
      <c r="E836" s="169"/>
      <c r="F836" s="169"/>
      <c r="G836" s="173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3"/>
      <c r="B837" s="172"/>
      <c r="C837" s="169"/>
      <c r="D837" s="169"/>
      <c r="E837" s="169"/>
      <c r="F837" s="169"/>
      <c r="G837" s="173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3"/>
      <c r="B838" s="172"/>
      <c r="C838" s="169"/>
      <c r="D838" s="169"/>
      <c r="E838" s="169"/>
      <c r="F838" s="169"/>
      <c r="G838" s="173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3"/>
      <c r="B839" s="172"/>
      <c r="C839" s="169"/>
      <c r="D839" s="169"/>
      <c r="E839" s="169"/>
      <c r="F839" s="169"/>
      <c r="G839" s="173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3"/>
      <c r="B840" s="172"/>
      <c r="C840" s="169"/>
      <c r="D840" s="169"/>
      <c r="E840" s="169"/>
      <c r="F840" s="169"/>
      <c r="G840" s="173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3"/>
      <c r="B841" s="172"/>
      <c r="C841" s="169"/>
      <c r="D841" s="169"/>
      <c r="E841" s="169"/>
      <c r="F841" s="169"/>
      <c r="G841" s="173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3"/>
      <c r="B842" s="172"/>
      <c r="C842" s="169"/>
      <c r="D842" s="169"/>
      <c r="E842" s="169"/>
      <c r="F842" s="169"/>
      <c r="G842" s="173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3"/>
      <c r="B843" s="172"/>
      <c r="C843" s="169"/>
      <c r="D843" s="169"/>
      <c r="E843" s="169"/>
      <c r="F843" s="169"/>
      <c r="G843" s="173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3"/>
      <c r="B844" s="172"/>
      <c r="C844" s="169"/>
      <c r="D844" s="169"/>
      <c r="E844" s="169"/>
      <c r="F844" s="169"/>
      <c r="G844" s="173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3"/>
      <c r="B845" s="172"/>
      <c r="C845" s="169"/>
      <c r="D845" s="169"/>
      <c r="E845" s="169"/>
      <c r="F845" s="169"/>
      <c r="G845" s="173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3"/>
      <c r="B846" s="172"/>
      <c r="C846" s="169"/>
      <c r="D846" s="169"/>
      <c r="E846" s="169"/>
      <c r="F846" s="169"/>
      <c r="G846" s="173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3"/>
      <c r="B847" s="172"/>
      <c r="C847" s="169"/>
      <c r="D847" s="169"/>
      <c r="E847" s="169"/>
      <c r="F847" s="169"/>
      <c r="G847" s="173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3"/>
      <c r="B848" s="172"/>
      <c r="C848" s="169"/>
      <c r="D848" s="169"/>
      <c r="E848" s="169"/>
      <c r="F848" s="169"/>
      <c r="G848" s="173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3"/>
      <c r="B849" s="172"/>
      <c r="C849" s="169"/>
      <c r="D849" s="169"/>
      <c r="E849" s="169"/>
      <c r="F849" s="169"/>
      <c r="G849" s="173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3"/>
      <c r="B850" s="172"/>
      <c r="C850" s="169"/>
      <c r="D850" s="169"/>
      <c r="E850" s="169"/>
      <c r="F850" s="169"/>
      <c r="G850" s="173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3"/>
      <c r="B851" s="172"/>
      <c r="C851" s="169"/>
      <c r="D851" s="169"/>
      <c r="E851" s="169"/>
      <c r="F851" s="169"/>
      <c r="G851" s="173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3"/>
      <c r="B852" s="172"/>
      <c r="C852" s="169"/>
      <c r="D852" s="169"/>
      <c r="E852" s="169"/>
      <c r="F852" s="169"/>
      <c r="G852" s="173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3"/>
      <c r="B853" s="172"/>
      <c r="C853" s="169"/>
      <c r="D853" s="169"/>
      <c r="E853" s="169"/>
      <c r="F853" s="169"/>
      <c r="G853" s="173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3"/>
      <c r="B854" s="172"/>
      <c r="C854" s="169"/>
      <c r="D854" s="169"/>
      <c r="E854" s="169"/>
      <c r="F854" s="169"/>
      <c r="G854" s="173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3"/>
      <c r="B855" s="172"/>
      <c r="C855" s="169"/>
      <c r="D855" s="169"/>
      <c r="E855" s="169"/>
      <c r="F855" s="169"/>
      <c r="G855" s="173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3"/>
      <c r="B856" s="172"/>
      <c r="C856" s="169"/>
      <c r="D856" s="169"/>
      <c r="E856" s="169"/>
      <c r="F856" s="169"/>
      <c r="G856" s="173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3"/>
      <c r="B857" s="172"/>
      <c r="C857" s="169"/>
      <c r="D857" s="169"/>
      <c r="E857" s="169"/>
      <c r="F857" s="169"/>
      <c r="G857" s="173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3"/>
      <c r="B858" s="172"/>
      <c r="C858" s="169"/>
      <c r="D858" s="169"/>
      <c r="E858" s="169"/>
      <c r="F858" s="169"/>
      <c r="G858" s="173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3"/>
      <c r="B859" s="172"/>
      <c r="C859" s="169"/>
      <c r="D859" s="169"/>
      <c r="E859" s="169"/>
      <c r="F859" s="169"/>
      <c r="G859" s="173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3"/>
      <c r="B860" s="172"/>
      <c r="C860" s="169"/>
      <c r="D860" s="169"/>
      <c r="E860" s="169"/>
      <c r="F860" s="169"/>
      <c r="G860" s="173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3"/>
      <c r="B861" s="172"/>
      <c r="C861" s="169"/>
      <c r="D861" s="169"/>
      <c r="E861" s="169"/>
      <c r="F861" s="169"/>
      <c r="G861" s="173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3"/>
      <c r="B862" s="172"/>
      <c r="C862" s="169"/>
      <c r="D862" s="169"/>
      <c r="E862" s="169"/>
      <c r="F862" s="169"/>
      <c r="G862" s="173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3"/>
      <c r="B863" s="172"/>
      <c r="C863" s="169"/>
      <c r="D863" s="169"/>
      <c r="E863" s="169"/>
      <c r="F863" s="169"/>
      <c r="G863" s="173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3"/>
      <c r="B864" s="172"/>
      <c r="C864" s="169"/>
      <c r="D864" s="169"/>
      <c r="E864" s="169"/>
      <c r="F864" s="169"/>
      <c r="G864" s="173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3"/>
      <c r="B865" s="172"/>
      <c r="C865" s="169"/>
      <c r="D865" s="169"/>
      <c r="E865" s="169"/>
      <c r="F865" s="169"/>
      <c r="G865" s="173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3"/>
      <c r="B866" s="172"/>
      <c r="C866" s="169"/>
      <c r="D866" s="169"/>
      <c r="E866" s="169"/>
      <c r="F866" s="169"/>
      <c r="G866" s="173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3"/>
      <c r="B867" s="172"/>
      <c r="C867" s="169"/>
      <c r="D867" s="169"/>
      <c r="E867" s="169"/>
      <c r="F867" s="169"/>
      <c r="G867" s="173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3"/>
      <c r="B868" s="172"/>
      <c r="C868" s="169"/>
      <c r="D868" s="169"/>
      <c r="E868" s="169"/>
      <c r="F868" s="169"/>
      <c r="G868" s="173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3"/>
      <c r="B869" s="172"/>
      <c r="C869" s="169"/>
      <c r="D869" s="169"/>
      <c r="E869" s="169"/>
      <c r="F869" s="169"/>
      <c r="G869" s="173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3"/>
      <c r="B870" s="172"/>
      <c r="C870" s="169"/>
      <c r="D870" s="169"/>
      <c r="E870" s="169"/>
      <c r="F870" s="169"/>
      <c r="G870" s="173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3"/>
      <c r="B871" s="172"/>
      <c r="C871" s="169"/>
      <c r="D871" s="169"/>
      <c r="E871" s="169"/>
      <c r="F871" s="169"/>
      <c r="G871" s="173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3"/>
      <c r="B872" s="172"/>
      <c r="C872" s="169"/>
      <c r="D872" s="169"/>
      <c r="E872" s="169"/>
      <c r="F872" s="169"/>
      <c r="G872" s="173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3"/>
      <c r="B873" s="172"/>
      <c r="C873" s="169"/>
      <c r="D873" s="169"/>
      <c r="E873" s="169"/>
      <c r="F873" s="169"/>
      <c r="G873" s="173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3"/>
      <c r="B874" s="172"/>
      <c r="C874" s="169"/>
      <c r="D874" s="169"/>
      <c r="E874" s="169"/>
      <c r="F874" s="169"/>
      <c r="G874" s="173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3"/>
      <c r="B875" s="172"/>
      <c r="C875" s="169"/>
      <c r="D875" s="169"/>
      <c r="E875" s="169"/>
      <c r="F875" s="169"/>
      <c r="G875" s="173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3"/>
      <c r="B876" s="172"/>
      <c r="C876" s="169"/>
      <c r="D876" s="169"/>
      <c r="E876" s="169"/>
      <c r="F876" s="169"/>
      <c r="G876" s="173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3"/>
      <c r="B877" s="172"/>
      <c r="C877" s="169"/>
      <c r="D877" s="169"/>
      <c r="E877" s="169"/>
      <c r="F877" s="169"/>
      <c r="G877" s="173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3"/>
      <c r="B878" s="172"/>
      <c r="C878" s="169"/>
      <c r="D878" s="169"/>
      <c r="E878" s="169"/>
      <c r="F878" s="169"/>
      <c r="G878" s="173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3"/>
      <c r="B879" s="172"/>
      <c r="C879" s="169"/>
      <c r="D879" s="169"/>
      <c r="E879" s="169"/>
      <c r="F879" s="169"/>
      <c r="G879" s="173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3"/>
      <c r="B880" s="172"/>
      <c r="C880" s="169"/>
      <c r="D880" s="169"/>
      <c r="E880" s="169"/>
      <c r="F880" s="169"/>
      <c r="G880" s="173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3"/>
      <c r="B881" s="172"/>
      <c r="C881" s="169"/>
      <c r="D881" s="169"/>
      <c r="E881" s="169"/>
      <c r="F881" s="169"/>
      <c r="G881" s="173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3"/>
      <c r="B882" s="172"/>
      <c r="C882" s="169"/>
      <c r="D882" s="169"/>
      <c r="E882" s="169"/>
      <c r="F882" s="169"/>
      <c r="G882" s="173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3"/>
      <c r="B883" s="172"/>
      <c r="C883" s="169"/>
      <c r="D883" s="169"/>
      <c r="E883" s="169"/>
      <c r="F883" s="169"/>
      <c r="G883" s="173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3"/>
      <c r="B884" s="172"/>
      <c r="C884" s="169"/>
      <c r="D884" s="169"/>
      <c r="E884" s="169"/>
      <c r="F884" s="169"/>
      <c r="G884" s="173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3"/>
      <c r="B885" s="172"/>
      <c r="C885" s="169"/>
      <c r="D885" s="169"/>
      <c r="E885" s="169"/>
      <c r="F885" s="169"/>
      <c r="G885" s="173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3"/>
      <c r="B886" s="172"/>
      <c r="C886" s="169"/>
      <c r="D886" s="169"/>
      <c r="E886" s="169"/>
      <c r="F886" s="169"/>
      <c r="G886" s="173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3"/>
      <c r="B887" s="172"/>
      <c r="C887" s="169"/>
      <c r="D887" s="169"/>
      <c r="E887" s="169"/>
      <c r="F887" s="169"/>
      <c r="G887" s="173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3"/>
      <c r="B888" s="172"/>
      <c r="C888" s="169"/>
      <c r="D888" s="169"/>
      <c r="E888" s="169"/>
      <c r="F888" s="169"/>
      <c r="G888" s="173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3"/>
      <c r="B889" s="172"/>
      <c r="C889" s="169"/>
      <c r="D889" s="169"/>
      <c r="E889" s="169"/>
      <c r="F889" s="169"/>
      <c r="G889" s="173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3"/>
      <c r="B890" s="172"/>
      <c r="C890" s="169"/>
      <c r="D890" s="169"/>
      <c r="E890" s="169"/>
      <c r="F890" s="169"/>
      <c r="G890" s="173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3"/>
      <c r="B891" s="172"/>
      <c r="C891" s="169"/>
      <c r="D891" s="169"/>
      <c r="E891" s="169"/>
      <c r="F891" s="169"/>
      <c r="G891" s="173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3"/>
      <c r="B892" s="172"/>
      <c r="C892" s="169"/>
      <c r="D892" s="169"/>
      <c r="E892" s="169"/>
      <c r="F892" s="169"/>
      <c r="G892" s="173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3"/>
      <c r="B893" s="172"/>
      <c r="C893" s="169"/>
      <c r="D893" s="169"/>
      <c r="E893" s="169"/>
      <c r="F893" s="169"/>
      <c r="G893" s="173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3"/>
      <c r="B894" s="172"/>
      <c r="C894" s="169"/>
      <c r="D894" s="169"/>
      <c r="E894" s="169"/>
      <c r="F894" s="169"/>
      <c r="G894" s="173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3"/>
      <c r="B895" s="172"/>
      <c r="C895" s="169"/>
      <c r="D895" s="169"/>
      <c r="E895" s="169"/>
      <c r="F895" s="169"/>
      <c r="G895" s="173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3"/>
      <c r="B896" s="172"/>
      <c r="C896" s="169"/>
      <c r="D896" s="169"/>
      <c r="E896" s="169"/>
      <c r="F896" s="169"/>
      <c r="G896" s="173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3"/>
      <c r="B897" s="172"/>
      <c r="C897" s="169"/>
      <c r="D897" s="169"/>
      <c r="E897" s="169"/>
      <c r="F897" s="169"/>
      <c r="G897" s="173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3"/>
      <c r="B898" s="172"/>
      <c r="C898" s="169"/>
      <c r="D898" s="169"/>
      <c r="E898" s="169"/>
      <c r="F898" s="169"/>
      <c r="G898" s="173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3"/>
      <c r="B899" s="172"/>
      <c r="C899" s="169"/>
      <c r="D899" s="169"/>
      <c r="E899" s="169"/>
      <c r="F899" s="169"/>
      <c r="G899" s="173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3"/>
      <c r="B900" s="172"/>
      <c r="C900" s="169"/>
      <c r="D900" s="169"/>
      <c r="E900" s="169"/>
      <c r="F900" s="169"/>
      <c r="G900" s="173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3"/>
      <c r="B901" s="172"/>
      <c r="C901" s="169"/>
      <c r="D901" s="169"/>
      <c r="E901" s="169"/>
      <c r="F901" s="169"/>
      <c r="G901" s="173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3"/>
      <c r="B902" s="172"/>
      <c r="C902" s="169"/>
      <c r="D902" s="169"/>
      <c r="E902" s="169"/>
      <c r="F902" s="169"/>
      <c r="G902" s="173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3"/>
      <c r="B903" s="172"/>
      <c r="C903" s="169"/>
      <c r="D903" s="169"/>
      <c r="E903" s="169"/>
      <c r="F903" s="169"/>
      <c r="G903" s="173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3"/>
      <c r="B904" s="172"/>
      <c r="C904" s="169"/>
      <c r="D904" s="169"/>
      <c r="E904" s="169"/>
      <c r="F904" s="169"/>
      <c r="G904" s="173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3"/>
      <c r="B905" s="172"/>
      <c r="C905" s="169"/>
      <c r="D905" s="169"/>
      <c r="E905" s="169"/>
      <c r="F905" s="169"/>
      <c r="G905" s="173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3"/>
      <c r="B906" s="172"/>
      <c r="C906" s="169"/>
      <c r="D906" s="169"/>
      <c r="E906" s="169"/>
      <c r="F906" s="169"/>
      <c r="G906" s="173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3"/>
      <c r="B907" s="172"/>
      <c r="C907" s="169"/>
      <c r="D907" s="169"/>
      <c r="E907" s="169"/>
      <c r="F907" s="169"/>
      <c r="G907" s="173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3"/>
      <c r="B908" s="172"/>
      <c r="C908" s="169"/>
      <c r="D908" s="169"/>
      <c r="E908" s="169"/>
      <c r="F908" s="169"/>
      <c r="G908" s="173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3"/>
      <c r="B909" s="172"/>
      <c r="C909" s="169"/>
      <c r="D909" s="169"/>
      <c r="E909" s="169"/>
      <c r="F909" s="169"/>
      <c r="G909" s="173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3"/>
      <c r="B910" s="172"/>
      <c r="C910" s="169"/>
      <c r="D910" s="169"/>
      <c r="E910" s="169"/>
      <c r="F910" s="169"/>
      <c r="G910" s="173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3"/>
      <c r="B911" s="172"/>
      <c r="C911" s="169"/>
      <c r="D911" s="169"/>
      <c r="E911" s="169"/>
      <c r="F911" s="169"/>
      <c r="G911" s="173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3"/>
      <c r="B912" s="172"/>
      <c r="C912" s="169"/>
      <c r="D912" s="169"/>
      <c r="E912" s="169"/>
      <c r="F912" s="169"/>
      <c r="G912" s="173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3"/>
      <c r="B913" s="172"/>
      <c r="C913" s="169"/>
      <c r="D913" s="169"/>
      <c r="E913" s="169"/>
      <c r="F913" s="169"/>
      <c r="G913" s="173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3"/>
      <c r="B914" s="172"/>
      <c r="C914" s="169"/>
      <c r="D914" s="169"/>
      <c r="E914" s="169"/>
      <c r="F914" s="169"/>
      <c r="G914" s="173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3"/>
      <c r="B915" s="172"/>
      <c r="C915" s="169"/>
      <c r="D915" s="169"/>
      <c r="E915" s="169"/>
      <c r="F915" s="169"/>
      <c r="G915" s="173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3"/>
      <c r="B916" s="172"/>
      <c r="C916" s="169"/>
      <c r="D916" s="169"/>
      <c r="E916" s="169"/>
      <c r="F916" s="169"/>
      <c r="G916" s="173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3"/>
      <c r="B917" s="172"/>
      <c r="C917" s="169"/>
      <c r="D917" s="169"/>
      <c r="E917" s="169"/>
      <c r="F917" s="169"/>
      <c r="G917" s="173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3"/>
      <c r="B918" s="172"/>
      <c r="C918" s="169"/>
      <c r="D918" s="169"/>
      <c r="E918" s="169"/>
      <c r="F918" s="169"/>
      <c r="G918" s="173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3"/>
      <c r="B919" s="172"/>
      <c r="C919" s="169"/>
      <c r="D919" s="169"/>
      <c r="E919" s="169"/>
      <c r="F919" s="169"/>
      <c r="G919" s="173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3"/>
      <c r="B920" s="172"/>
      <c r="C920" s="169"/>
      <c r="D920" s="169"/>
      <c r="E920" s="169"/>
      <c r="F920" s="169"/>
      <c r="G920" s="173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3"/>
      <c r="B921" s="172"/>
      <c r="C921" s="169"/>
      <c r="D921" s="169"/>
      <c r="E921" s="169"/>
      <c r="F921" s="169"/>
      <c r="G921" s="173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3"/>
      <c r="B922" s="172"/>
      <c r="C922" s="169"/>
      <c r="D922" s="169"/>
      <c r="E922" s="169"/>
      <c r="F922" s="169"/>
      <c r="G922" s="173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3"/>
      <c r="B923" s="172"/>
      <c r="C923" s="169"/>
      <c r="D923" s="169"/>
      <c r="E923" s="169"/>
      <c r="F923" s="169"/>
      <c r="G923" s="173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3"/>
      <c r="B924" s="172"/>
      <c r="C924" s="169"/>
      <c r="D924" s="169"/>
      <c r="E924" s="169"/>
      <c r="F924" s="169"/>
      <c r="G924" s="173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3"/>
      <c r="B925" s="172"/>
      <c r="C925" s="169"/>
      <c r="D925" s="169"/>
      <c r="E925" s="169"/>
      <c r="F925" s="169"/>
      <c r="G925" s="173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3"/>
      <c r="B926" s="172"/>
      <c r="C926" s="169"/>
      <c r="D926" s="169"/>
      <c r="E926" s="169"/>
      <c r="F926" s="169"/>
      <c r="G926" s="173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3"/>
      <c r="B927" s="172"/>
      <c r="C927" s="169"/>
      <c r="D927" s="169"/>
      <c r="E927" s="169"/>
      <c r="F927" s="169"/>
      <c r="G927" s="173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3"/>
      <c r="B928" s="172"/>
      <c r="C928" s="169"/>
      <c r="D928" s="169"/>
      <c r="E928" s="169"/>
      <c r="F928" s="169"/>
      <c r="G928" s="173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3"/>
      <c r="B929" s="172"/>
      <c r="C929" s="169"/>
      <c r="D929" s="169"/>
      <c r="E929" s="169"/>
      <c r="F929" s="169"/>
      <c r="G929" s="173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3"/>
      <c r="B930" s="172"/>
      <c r="C930" s="169"/>
      <c r="D930" s="169"/>
      <c r="E930" s="169"/>
      <c r="F930" s="169"/>
      <c r="G930" s="173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3"/>
      <c r="B931" s="172"/>
      <c r="C931" s="169"/>
      <c r="D931" s="169"/>
      <c r="E931" s="169"/>
      <c r="F931" s="169"/>
      <c r="G931" s="173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3"/>
      <c r="B932" s="172"/>
      <c r="C932" s="169"/>
      <c r="D932" s="169"/>
      <c r="E932" s="169"/>
      <c r="F932" s="169"/>
      <c r="G932" s="173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3"/>
      <c r="B933" s="172"/>
      <c r="C933" s="169"/>
      <c r="D933" s="169"/>
      <c r="E933" s="169"/>
      <c r="F933" s="169"/>
      <c r="G933" s="173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3"/>
      <c r="B934" s="172"/>
      <c r="C934" s="169"/>
      <c r="D934" s="169"/>
      <c r="E934" s="169"/>
      <c r="F934" s="169"/>
      <c r="G934" s="173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3"/>
      <c r="B935" s="172"/>
      <c r="C935" s="169"/>
      <c r="D935" s="169"/>
      <c r="E935" s="169"/>
      <c r="F935" s="169"/>
      <c r="G935" s="173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3"/>
      <c r="B936" s="172"/>
      <c r="C936" s="169"/>
      <c r="D936" s="169"/>
      <c r="E936" s="169"/>
      <c r="F936" s="169"/>
      <c r="G936" s="173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3"/>
      <c r="B937" s="172"/>
      <c r="C937" s="169"/>
      <c r="D937" s="169"/>
      <c r="E937" s="169"/>
      <c r="F937" s="169"/>
      <c r="G937" s="173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3"/>
      <c r="B938" s="172"/>
      <c r="C938" s="169"/>
      <c r="D938" s="169"/>
      <c r="E938" s="169"/>
      <c r="F938" s="169"/>
      <c r="G938" s="173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3"/>
      <c r="B939" s="172"/>
      <c r="C939" s="169"/>
      <c r="D939" s="169"/>
      <c r="E939" s="169"/>
      <c r="F939" s="169"/>
      <c r="G939" s="173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3"/>
      <c r="B940" s="172"/>
      <c r="C940" s="169"/>
      <c r="D940" s="169"/>
      <c r="E940" s="169"/>
      <c r="F940" s="169"/>
      <c r="G940" s="173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3"/>
      <c r="B941" s="172"/>
      <c r="C941" s="169"/>
      <c r="D941" s="169"/>
      <c r="E941" s="169"/>
      <c r="F941" s="169"/>
      <c r="G941" s="173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3"/>
      <c r="B942" s="172"/>
      <c r="C942" s="169"/>
      <c r="D942" s="169"/>
      <c r="E942" s="169"/>
      <c r="F942" s="169"/>
      <c r="G942" s="173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3"/>
      <c r="B943" s="172"/>
      <c r="C943" s="169"/>
      <c r="D943" s="169"/>
      <c r="E943" s="169"/>
      <c r="F943" s="169"/>
      <c r="G943" s="173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3"/>
      <c r="B944" s="172"/>
      <c r="C944" s="169"/>
      <c r="D944" s="169"/>
      <c r="E944" s="169"/>
      <c r="F944" s="169"/>
      <c r="G944" s="173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3"/>
      <c r="B945" s="172"/>
      <c r="C945" s="169"/>
      <c r="D945" s="169"/>
      <c r="E945" s="169"/>
      <c r="F945" s="169"/>
      <c r="G945" s="173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3"/>
      <c r="B946" s="172"/>
      <c r="C946" s="169"/>
      <c r="D946" s="169"/>
      <c r="E946" s="169"/>
      <c r="F946" s="169"/>
      <c r="G946" s="173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3"/>
      <c r="B947" s="172"/>
      <c r="C947" s="169"/>
      <c r="D947" s="169"/>
      <c r="E947" s="169"/>
      <c r="F947" s="169"/>
      <c r="G947" s="173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3"/>
      <c r="B948" s="172"/>
      <c r="C948" s="169"/>
      <c r="D948" s="169"/>
      <c r="E948" s="169"/>
      <c r="F948" s="169"/>
      <c r="G948" s="173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3"/>
      <c r="B949" s="172"/>
      <c r="C949" s="169"/>
      <c r="D949" s="169"/>
      <c r="E949" s="169"/>
      <c r="F949" s="169"/>
      <c r="G949" s="173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3"/>
      <c r="B950" s="172"/>
      <c r="C950" s="169"/>
      <c r="D950" s="169"/>
      <c r="E950" s="169"/>
      <c r="F950" s="169"/>
      <c r="G950" s="173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3"/>
      <c r="B951" s="172"/>
      <c r="C951" s="169"/>
      <c r="D951" s="169"/>
      <c r="E951" s="169"/>
      <c r="F951" s="169"/>
      <c r="G951" s="173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3"/>
      <c r="B952" s="172"/>
      <c r="C952" s="169"/>
      <c r="D952" s="169"/>
      <c r="E952" s="169"/>
      <c r="F952" s="169"/>
      <c r="G952" s="173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3"/>
      <c r="B953" s="172"/>
      <c r="C953" s="169"/>
      <c r="D953" s="169"/>
      <c r="E953" s="169"/>
      <c r="F953" s="169"/>
      <c r="G953" s="173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3"/>
      <c r="B954" s="172"/>
      <c r="C954" s="169"/>
      <c r="D954" s="169"/>
      <c r="E954" s="169"/>
      <c r="F954" s="169"/>
      <c r="G954" s="173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3"/>
      <c r="B955" s="172"/>
      <c r="C955" s="169"/>
      <c r="D955" s="169"/>
      <c r="E955" s="169"/>
      <c r="F955" s="169"/>
      <c r="G955" s="173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3"/>
      <c r="B956" s="172"/>
      <c r="C956" s="169"/>
      <c r="D956" s="169"/>
      <c r="E956" s="169"/>
      <c r="F956" s="169"/>
      <c r="G956" s="173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3"/>
      <c r="B957" s="172"/>
      <c r="C957" s="169"/>
      <c r="D957" s="169"/>
      <c r="E957" s="169"/>
      <c r="F957" s="169"/>
      <c r="G957" s="173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3"/>
      <c r="B958" s="172"/>
      <c r="C958" s="169"/>
      <c r="D958" s="169"/>
      <c r="E958" s="169"/>
      <c r="F958" s="169"/>
      <c r="G958" s="173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3"/>
      <c r="B959" s="172"/>
      <c r="C959" s="169"/>
      <c r="D959" s="169"/>
      <c r="E959" s="169"/>
      <c r="F959" s="169"/>
      <c r="G959" s="173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3"/>
      <c r="B960" s="172"/>
      <c r="C960" s="169"/>
      <c r="D960" s="169"/>
      <c r="E960" s="169"/>
      <c r="F960" s="169"/>
      <c r="G960" s="173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3"/>
      <c r="B961" s="172"/>
      <c r="C961" s="169"/>
      <c r="D961" s="169"/>
      <c r="E961" s="169"/>
      <c r="F961" s="169"/>
      <c r="G961" s="173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3"/>
      <c r="B962" s="172"/>
      <c r="C962" s="169"/>
      <c r="D962" s="169"/>
      <c r="E962" s="169"/>
      <c r="F962" s="169"/>
      <c r="G962" s="173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3"/>
      <c r="B963" s="172"/>
      <c r="C963" s="169"/>
      <c r="D963" s="169"/>
      <c r="E963" s="169"/>
      <c r="F963" s="169"/>
      <c r="G963" s="173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3"/>
      <c r="B964" s="172"/>
      <c r="C964" s="169"/>
      <c r="D964" s="169"/>
      <c r="E964" s="169"/>
      <c r="F964" s="169"/>
      <c r="G964" s="173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3"/>
      <c r="B965" s="172"/>
      <c r="C965" s="169"/>
      <c r="D965" s="169"/>
      <c r="E965" s="169"/>
      <c r="F965" s="169"/>
      <c r="G965" s="173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3"/>
      <c r="B966" s="172"/>
      <c r="C966" s="169"/>
      <c r="D966" s="169"/>
      <c r="E966" s="169"/>
      <c r="F966" s="169"/>
      <c r="G966" s="173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3"/>
      <c r="B967" s="172"/>
      <c r="C967" s="169"/>
      <c r="D967" s="169"/>
      <c r="E967" s="169"/>
      <c r="F967" s="169"/>
      <c r="G967" s="173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3"/>
      <c r="B968" s="172"/>
      <c r="C968" s="169"/>
      <c r="D968" s="169"/>
      <c r="E968" s="169"/>
      <c r="F968" s="169"/>
      <c r="G968" s="173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3"/>
      <c r="B969" s="172"/>
      <c r="C969" s="169"/>
      <c r="D969" s="169"/>
      <c r="E969" s="169"/>
      <c r="F969" s="169"/>
      <c r="G969" s="173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3"/>
      <c r="B970" s="172"/>
      <c r="C970" s="169"/>
      <c r="D970" s="169"/>
      <c r="E970" s="169"/>
      <c r="F970" s="169"/>
      <c r="G970" s="173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3"/>
      <c r="B971" s="172"/>
      <c r="C971" s="169"/>
      <c r="D971" s="169"/>
      <c r="E971" s="169"/>
      <c r="F971" s="169"/>
      <c r="G971" s="173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3"/>
      <c r="B972" s="172"/>
      <c r="C972" s="169"/>
      <c r="D972" s="169"/>
      <c r="E972" s="169"/>
      <c r="F972" s="169"/>
      <c r="G972" s="173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3"/>
      <c r="B973" s="172"/>
      <c r="C973" s="169"/>
      <c r="D973" s="169"/>
      <c r="E973" s="169"/>
      <c r="F973" s="169"/>
      <c r="G973" s="173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3"/>
      <c r="B974" s="172"/>
      <c r="C974" s="169"/>
      <c r="D974" s="169"/>
      <c r="E974" s="169"/>
      <c r="F974" s="169"/>
      <c r="G974" s="173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3"/>
      <c r="B975" s="172"/>
      <c r="C975" s="169"/>
      <c r="D975" s="169"/>
      <c r="E975" s="169"/>
      <c r="F975" s="169"/>
      <c r="G975" s="173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3"/>
      <c r="B976" s="172"/>
      <c r="C976" s="169"/>
      <c r="D976" s="169"/>
      <c r="E976" s="169"/>
      <c r="F976" s="169"/>
      <c r="G976" s="173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3"/>
      <c r="B977" s="172"/>
      <c r="C977" s="169"/>
      <c r="D977" s="169"/>
      <c r="E977" s="169"/>
      <c r="F977" s="169"/>
      <c r="G977" s="173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3"/>
      <c r="B978" s="172"/>
      <c r="C978" s="169"/>
      <c r="D978" s="169"/>
      <c r="E978" s="169"/>
      <c r="F978" s="169"/>
      <c r="G978" s="173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3"/>
      <c r="B979" s="172"/>
      <c r="C979" s="169"/>
      <c r="D979" s="169"/>
      <c r="E979" s="169"/>
      <c r="F979" s="169"/>
      <c r="G979" s="173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3"/>
      <c r="B980" s="172"/>
      <c r="C980" s="169"/>
      <c r="D980" s="169"/>
      <c r="E980" s="169"/>
      <c r="F980" s="169"/>
      <c r="G980" s="173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3"/>
      <c r="B981" s="172"/>
      <c r="C981" s="169"/>
      <c r="D981" s="169"/>
      <c r="E981" s="169"/>
      <c r="F981" s="169"/>
      <c r="G981" s="173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3"/>
      <c r="B982" s="172"/>
      <c r="C982" s="169"/>
      <c r="D982" s="169"/>
      <c r="E982" s="169"/>
      <c r="F982" s="169"/>
      <c r="G982" s="173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3"/>
      <c r="B983" s="172"/>
      <c r="C983" s="169"/>
      <c r="D983" s="169"/>
      <c r="E983" s="169"/>
      <c r="F983" s="169"/>
      <c r="G983" s="173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3"/>
      <c r="B984" s="172"/>
      <c r="C984" s="169"/>
      <c r="D984" s="169"/>
      <c r="E984" s="169"/>
      <c r="F984" s="169"/>
      <c r="G984" s="173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3"/>
      <c r="B985" s="172"/>
      <c r="C985" s="169"/>
      <c r="D985" s="169"/>
      <c r="E985" s="169"/>
      <c r="F985" s="169"/>
      <c r="G985" s="173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3"/>
      <c r="B986" s="172"/>
      <c r="C986" s="169"/>
      <c r="D986" s="169"/>
      <c r="E986" s="169"/>
      <c r="F986" s="169"/>
      <c r="G986" s="173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3"/>
      <c r="B987" s="172"/>
      <c r="C987" s="169"/>
      <c r="D987" s="169"/>
      <c r="E987" s="169"/>
      <c r="F987" s="169"/>
      <c r="G987" s="173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3"/>
      <c r="B988" s="172"/>
      <c r="C988" s="169"/>
      <c r="D988" s="169"/>
      <c r="E988" s="169"/>
      <c r="F988" s="169"/>
      <c r="G988" s="173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3"/>
      <c r="B989" s="172"/>
      <c r="C989" s="169"/>
      <c r="D989" s="169"/>
      <c r="E989" s="169"/>
      <c r="F989" s="169"/>
      <c r="G989" s="173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3"/>
      <c r="B990" s="172"/>
      <c r="C990" s="169"/>
      <c r="D990" s="169"/>
      <c r="E990" s="169"/>
      <c r="F990" s="169"/>
      <c r="G990" s="173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3"/>
      <c r="B991" s="172"/>
      <c r="C991" s="169"/>
      <c r="D991" s="169"/>
      <c r="E991" s="169"/>
      <c r="F991" s="169"/>
      <c r="G991" s="173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3"/>
      <c r="B992" s="172"/>
      <c r="C992" s="169"/>
      <c r="D992" s="169"/>
      <c r="E992" s="169"/>
      <c r="F992" s="169"/>
      <c r="G992" s="173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3"/>
      <c r="B993" s="172"/>
      <c r="C993" s="169"/>
      <c r="D993" s="169"/>
      <c r="E993" s="169"/>
      <c r="F993" s="169"/>
      <c r="G993" s="173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3"/>
      <c r="B994" s="172"/>
      <c r="C994" s="169"/>
      <c r="D994" s="169"/>
      <c r="E994" s="169"/>
      <c r="F994" s="169"/>
      <c r="G994" s="173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3"/>
      <c r="B995" s="172"/>
      <c r="C995" s="169"/>
      <c r="D995" s="169"/>
      <c r="E995" s="169"/>
      <c r="F995" s="169"/>
      <c r="G995" s="173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</sheetData>
  <mergeCells count="1">
    <mergeCell ref="A1:P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8"/>
  <sheetViews>
    <sheetView topLeftCell="C1" workbookViewId="0">
      <selection activeCell="J22" sqref="J22"/>
    </sheetView>
  </sheetViews>
  <sheetFormatPr defaultColWidth="12.58203125" defaultRowHeight="14" x14ac:dyDescent="0.3"/>
  <cols>
    <col min="1" max="1" width="12.58203125" style="137"/>
    <col min="2" max="2" width="70.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60.5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59" t="s">
        <v>577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972</v>
      </c>
      <c r="J2" s="203" t="s">
        <v>975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0">
        <v>21978</v>
      </c>
      <c r="B3" s="180" t="s">
        <v>738</v>
      </c>
      <c r="C3" s="180" t="s">
        <v>739</v>
      </c>
      <c r="D3" s="180" t="s">
        <v>674</v>
      </c>
      <c r="E3" s="180" t="s">
        <v>13</v>
      </c>
      <c r="F3" s="180" t="s">
        <v>840</v>
      </c>
      <c r="G3" s="213" t="s">
        <v>74</v>
      </c>
      <c r="H3" s="310">
        <v>45505</v>
      </c>
      <c r="I3" s="293">
        <v>66382</v>
      </c>
      <c r="J3" s="294">
        <v>28940</v>
      </c>
      <c r="K3" s="214">
        <v>95322</v>
      </c>
      <c r="L3" s="180"/>
    </row>
    <row r="4" spans="1:26" ht="30" customHeight="1" x14ac:dyDescent="0.35">
      <c r="A4" s="296">
        <v>21990</v>
      </c>
      <c r="B4" s="285" t="s">
        <v>841</v>
      </c>
      <c r="C4" s="285" t="s">
        <v>673</v>
      </c>
      <c r="D4" s="285" t="s">
        <v>674</v>
      </c>
      <c r="E4" s="285" t="s">
        <v>13</v>
      </c>
      <c r="F4" s="285" t="s">
        <v>688</v>
      </c>
      <c r="G4" s="286" t="s">
        <v>701</v>
      </c>
      <c r="H4" s="311">
        <v>45536</v>
      </c>
      <c r="I4" s="289">
        <v>52800</v>
      </c>
      <c r="J4" s="289">
        <v>3168</v>
      </c>
      <c r="K4" s="292">
        <v>55968</v>
      </c>
      <c r="L4" s="295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30" customHeight="1" x14ac:dyDescent="0.35">
      <c r="A5" s="182">
        <v>21991</v>
      </c>
      <c r="B5" s="138" t="s">
        <v>842</v>
      </c>
      <c r="C5" s="138" t="s">
        <v>664</v>
      </c>
      <c r="D5" s="138" t="s">
        <v>683</v>
      </c>
      <c r="E5" s="138" t="s">
        <v>13</v>
      </c>
      <c r="F5" s="138" t="s">
        <v>684</v>
      </c>
      <c r="G5" s="138" t="s">
        <v>685</v>
      </c>
      <c r="H5" s="312">
        <v>45536</v>
      </c>
      <c r="I5" s="313">
        <v>22000</v>
      </c>
      <c r="J5" s="313">
        <v>0</v>
      </c>
      <c r="K5" s="313">
        <v>22000</v>
      </c>
      <c r="L5" s="313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30" customHeight="1" x14ac:dyDescent="0.35">
      <c r="A6" s="182">
        <v>21998</v>
      </c>
      <c r="B6" s="138" t="s">
        <v>843</v>
      </c>
      <c r="C6" s="307" t="s">
        <v>844</v>
      </c>
      <c r="D6" s="138" t="s">
        <v>499</v>
      </c>
      <c r="E6" s="138" t="s">
        <v>13</v>
      </c>
      <c r="F6" s="138" t="s">
        <v>845</v>
      </c>
      <c r="G6" s="136" t="s">
        <v>542</v>
      </c>
      <c r="H6" s="326">
        <v>45536</v>
      </c>
      <c r="I6" s="306">
        <v>598068</v>
      </c>
      <c r="J6" s="306">
        <v>0</v>
      </c>
      <c r="K6" s="313">
        <v>598068</v>
      </c>
      <c r="L6" s="306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30" customHeight="1" thickBot="1" x14ac:dyDescent="0.4">
      <c r="A7" s="314">
        <v>21999</v>
      </c>
      <c r="B7" s="263" t="s">
        <v>846</v>
      </c>
      <c r="C7" s="342" t="s">
        <v>847</v>
      </c>
      <c r="D7" s="263" t="s">
        <v>848</v>
      </c>
      <c r="E7" s="263" t="s">
        <v>13</v>
      </c>
      <c r="F7" s="263" t="s">
        <v>849</v>
      </c>
      <c r="G7" s="308" t="s">
        <v>542</v>
      </c>
      <c r="H7" s="343">
        <v>45536</v>
      </c>
      <c r="I7" s="309">
        <v>539701</v>
      </c>
      <c r="J7" s="309">
        <v>42376</v>
      </c>
      <c r="K7" s="325">
        <v>582077</v>
      </c>
      <c r="L7" s="309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26.25" customHeight="1" x14ac:dyDescent="0.35">
      <c r="A8" s="208"/>
      <c r="B8" s="207"/>
      <c r="C8" s="207"/>
      <c r="D8" s="207"/>
      <c r="E8" s="207"/>
      <c r="F8" s="207"/>
      <c r="G8" s="211" t="s">
        <v>556</v>
      </c>
      <c r="H8" s="211">
        <f>COUNT(I3:I7)</f>
        <v>5</v>
      </c>
      <c r="I8" s="212">
        <f>SUM(I3:I7)</f>
        <v>1278951</v>
      </c>
      <c r="J8" s="212">
        <f>SUM(J3:J7)</f>
        <v>74484</v>
      </c>
      <c r="K8" s="212">
        <f>SUM(K3:K7)</f>
        <v>1353435</v>
      </c>
      <c r="L8" s="207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08"/>
      <c r="B9" s="207"/>
      <c r="C9" s="207"/>
      <c r="D9" s="207"/>
      <c r="E9" s="207"/>
      <c r="F9" s="207"/>
      <c r="G9" s="207"/>
      <c r="H9" s="207"/>
      <c r="I9" s="211" t="s">
        <v>184</v>
      </c>
      <c r="J9" s="211" t="s">
        <v>184</v>
      </c>
      <c r="K9" s="216"/>
      <c r="L9" s="207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208"/>
      <c r="B10" s="207"/>
      <c r="C10" s="207"/>
      <c r="D10" s="207"/>
      <c r="E10" s="207"/>
      <c r="F10" s="207"/>
      <c r="G10" s="209" t="s">
        <v>850</v>
      </c>
      <c r="H10" s="216"/>
      <c r="I10" s="216"/>
      <c r="J10" s="216"/>
      <c r="K10" s="207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9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5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</row>
    <row r="985" spans="1:26" ht="14.5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</row>
    <row r="986" spans="1:26" ht="14.5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</row>
    <row r="987" spans="1:26" ht="14.5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</row>
    <row r="988" spans="1:26" ht="14.5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</row>
    <row r="989" spans="1:26" ht="14.5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</row>
    <row r="990" spans="1:26" ht="14.5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</row>
    <row r="993" spans="1:12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</row>
    <row r="994" spans="1:12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</row>
    <row r="995" spans="1:12" ht="14.5" x14ac:dyDescent="0.35">
      <c r="A995" s="192"/>
      <c r="B995" s="193"/>
      <c r="C995" s="181"/>
      <c r="D995" s="181"/>
      <c r="E995" s="181"/>
      <c r="F995" s="181"/>
      <c r="G995" s="181"/>
      <c r="H995" s="181"/>
      <c r="I995" s="181"/>
      <c r="J995" s="181"/>
      <c r="K995" s="181"/>
    </row>
    <row r="996" spans="1:12" ht="14.5" x14ac:dyDescent="0.35">
      <c r="A996" s="192"/>
      <c r="B996" s="193"/>
      <c r="C996" s="181"/>
      <c r="D996" s="181"/>
      <c r="E996" s="181"/>
      <c r="F996" s="181"/>
      <c r="G996" s="181"/>
      <c r="H996" s="181"/>
      <c r="I996" s="181"/>
      <c r="J996" s="181"/>
      <c r="K996" s="181"/>
    </row>
    <row r="997" spans="1:12" ht="14.5" x14ac:dyDescent="0.35">
      <c r="A997" s="192"/>
      <c r="B997" s="193"/>
      <c r="C997" s="181"/>
      <c r="D997" s="181"/>
      <c r="E997" s="181"/>
      <c r="F997" s="181"/>
      <c r="G997" s="181"/>
      <c r="H997" s="181"/>
      <c r="I997" s="181"/>
      <c r="J997" s="181"/>
      <c r="K997" s="181"/>
    </row>
    <row r="998" spans="1:12" ht="14.5" x14ac:dyDescent="0.35">
      <c r="A998" s="192"/>
      <c r="B998" s="193"/>
      <c r="C998" s="181"/>
      <c r="D998" s="181"/>
      <c r="E998" s="181"/>
      <c r="F998" s="181"/>
      <c r="G998" s="181"/>
      <c r="H998" s="181"/>
      <c r="I998" s="181"/>
      <c r="J998" s="181"/>
    </row>
  </sheetData>
  <mergeCells count="1">
    <mergeCell ref="A1:L1"/>
  </mergeCells>
  <dataValidations count="1">
    <dataValidation type="list" allowBlank="1" showInputMessage="1" showErrorMessage="1" sqref="E4:E7" xr:uid="{0772524D-CF4F-498A-8DBA-6B36A1B0CF24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activeCell="J3" sqref="J3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3" t="s">
        <v>578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B3" s="143"/>
      <c r="E3" s="136"/>
      <c r="F3" s="136"/>
      <c r="H3" s="143"/>
      <c r="I3" s="144"/>
      <c r="K3" s="144"/>
      <c r="L3" s="144"/>
      <c r="M3" s="176"/>
      <c r="N3" s="176"/>
      <c r="O3" s="176"/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556</v>
      </c>
      <c r="L4" s="21">
        <f>COUNT(M3:M3)</f>
        <v>0</v>
      </c>
      <c r="M4" s="163">
        <f>SUM(M3)</f>
        <v>0</v>
      </c>
      <c r="N4" s="163">
        <f>SUM(N3)</f>
        <v>0</v>
      </c>
      <c r="O4" s="163">
        <f>SUM(O3)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G24" sqref="G24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56" t="s">
        <v>594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974</v>
      </c>
      <c r="J2" s="203" t="s">
        <v>975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thickBot="1" x14ac:dyDescent="0.4">
      <c r="A3" s="315"/>
      <c r="B3" s="316"/>
      <c r="C3" s="317"/>
      <c r="D3" s="317"/>
      <c r="E3" s="317"/>
      <c r="F3" s="317"/>
      <c r="G3" s="318"/>
      <c r="H3" s="319"/>
      <c r="I3" s="320"/>
      <c r="J3" s="320"/>
      <c r="K3" s="320"/>
      <c r="L3" s="252"/>
    </row>
    <row r="4" spans="1:26" s="207" customFormat="1" ht="30" customHeight="1" x14ac:dyDescent="0.35">
      <c r="A4" s="208"/>
      <c r="G4" s="211" t="s">
        <v>556</v>
      </c>
      <c r="H4" s="211">
        <f>COUNT(I3:I3)</f>
        <v>0</v>
      </c>
      <c r="I4" s="212">
        <f>SUM(I3:I3)</f>
        <v>0</v>
      </c>
      <c r="J4" s="212">
        <f>SUM(J3:J3)</f>
        <v>0</v>
      </c>
      <c r="K4" s="212">
        <f>SUM(K3:K3)</f>
        <v>0</v>
      </c>
      <c r="L4" s="209"/>
    </row>
    <row r="5" spans="1:26" s="207" customFormat="1" ht="30" customHeight="1" x14ac:dyDescent="0.35">
      <c r="A5" s="208"/>
      <c r="I5" s="211" t="s">
        <v>184</v>
      </c>
      <c r="J5" s="211" t="s">
        <v>184</v>
      </c>
      <c r="K5" s="216"/>
    </row>
    <row r="6" spans="1:26" ht="14.25" customHeight="1" x14ac:dyDescent="0.35">
      <c r="A6" s="208"/>
      <c r="B6" s="207"/>
      <c r="C6" s="207"/>
      <c r="D6" s="207"/>
      <c r="E6" s="207"/>
      <c r="F6" s="207"/>
      <c r="G6" s="216" t="s">
        <v>850</v>
      </c>
      <c r="H6" s="216"/>
      <c r="I6" s="216"/>
      <c r="J6" s="207"/>
      <c r="K6" s="207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192"/>
      <c r="B7" s="193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192"/>
      <c r="B8" s="193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192"/>
      <c r="B9" s="193"/>
      <c r="C9" s="181"/>
      <c r="D9" s="181"/>
      <c r="E9" s="181"/>
      <c r="F9" s="181"/>
      <c r="G9" s="181"/>
      <c r="H9" s="181"/>
      <c r="I9" s="181"/>
      <c r="J9" s="194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25" customHeight="1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4.25" customHeight="1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4.25" customHeight="1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4.25" customHeight="1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</row>
    <row r="993" spans="1:11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</row>
    <row r="994" spans="1:11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</row>
  </sheetData>
  <mergeCells count="1">
    <mergeCell ref="A1:L1"/>
  </mergeCells>
  <dataValidations count="1">
    <dataValidation type="list" allowBlank="1" showInputMessage="1" showErrorMessage="1" sqref="E3" xr:uid="{2AD4C07E-630C-4FDD-968F-BA1C1273443D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48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48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44"/>
  <sheetViews>
    <sheetView zoomScaleNormal="100" workbookViewId="0">
      <selection activeCell="D5" sqref="D5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4" customFormat="1" ht="31" x14ac:dyDescent="0.35">
      <c r="A1" s="174" t="s">
        <v>470</v>
      </c>
      <c r="B1" s="174" t="s">
        <v>471</v>
      </c>
      <c r="C1" s="174" t="s">
        <v>472</v>
      </c>
      <c r="D1" s="174" t="s">
        <v>559</v>
      </c>
      <c r="E1" s="174" t="s">
        <v>474</v>
      </c>
      <c r="F1" s="174" t="s">
        <v>595</v>
      </c>
      <c r="G1" s="298" t="s">
        <v>476</v>
      </c>
      <c r="H1" s="174" t="s">
        <v>477</v>
      </c>
      <c r="I1" s="174" t="s">
        <v>478</v>
      </c>
      <c r="J1" s="174" t="s">
        <v>479</v>
      </c>
      <c r="K1" s="299" t="s">
        <v>596</v>
      </c>
      <c r="L1" s="299" t="s">
        <v>597</v>
      </c>
      <c r="M1" s="174" t="s">
        <v>598</v>
      </c>
      <c r="N1" s="174" t="s">
        <v>483</v>
      </c>
      <c r="O1" s="174" t="s">
        <v>599</v>
      </c>
      <c r="P1" s="299" t="s">
        <v>600</v>
      </c>
      <c r="Q1" s="300" t="s">
        <v>601</v>
      </c>
    </row>
    <row r="2" spans="1:17" ht="28.5" customHeight="1" x14ac:dyDescent="0.35">
      <c r="A2" s="136" t="s">
        <v>691</v>
      </c>
      <c r="B2" s="143" t="s">
        <v>692</v>
      </c>
      <c r="C2" s="136" t="s">
        <v>508</v>
      </c>
      <c r="D2" s="136" t="s">
        <v>509</v>
      </c>
      <c r="F2" s="136" t="s">
        <v>510</v>
      </c>
      <c r="G2" s="136" t="s">
        <v>488</v>
      </c>
      <c r="H2" s="143" t="s">
        <v>507</v>
      </c>
      <c r="I2" s="301">
        <v>45474</v>
      </c>
      <c r="J2" s="136" t="s">
        <v>489</v>
      </c>
      <c r="K2" s="250">
        <v>45748</v>
      </c>
      <c r="L2" s="250">
        <v>46843</v>
      </c>
      <c r="M2" s="175">
        <v>750000</v>
      </c>
      <c r="N2" s="175">
        <v>55744</v>
      </c>
      <c r="O2" s="175">
        <f t="shared" ref="O2:O50" si="0">SUM(M2:N2)</f>
        <v>805744</v>
      </c>
      <c r="P2" s="175">
        <v>0</v>
      </c>
      <c r="Q2" s="136"/>
    </row>
    <row r="3" spans="1:17" ht="28.5" customHeight="1" x14ac:dyDescent="0.35">
      <c r="A3" s="136" t="s">
        <v>693</v>
      </c>
      <c r="B3" s="143" t="s">
        <v>694</v>
      </c>
      <c r="C3" s="136" t="s">
        <v>231</v>
      </c>
      <c r="D3" s="136" t="s">
        <v>506</v>
      </c>
      <c r="E3" s="138" t="s">
        <v>695</v>
      </c>
      <c r="F3" s="136" t="s">
        <v>519</v>
      </c>
      <c r="G3" s="136" t="s">
        <v>496</v>
      </c>
      <c r="H3" s="143" t="s">
        <v>696</v>
      </c>
      <c r="I3" s="301">
        <v>45476</v>
      </c>
      <c r="J3" s="302" t="s">
        <v>490</v>
      </c>
      <c r="K3" s="250">
        <v>45522</v>
      </c>
      <c r="L3" s="250">
        <v>46173</v>
      </c>
      <c r="M3" s="175">
        <v>858500</v>
      </c>
      <c r="N3" s="175">
        <v>48117</v>
      </c>
      <c r="O3" s="175">
        <f t="shared" si="0"/>
        <v>906617</v>
      </c>
      <c r="P3" s="256">
        <v>278008.53000000003</v>
      </c>
      <c r="Q3" s="136" t="s">
        <v>697</v>
      </c>
    </row>
    <row r="4" spans="1:17" ht="28.5" customHeight="1" x14ac:dyDescent="0.35">
      <c r="A4" s="136" t="s">
        <v>698</v>
      </c>
      <c r="B4" s="143" t="s">
        <v>699</v>
      </c>
      <c r="C4" s="136" t="s">
        <v>673</v>
      </c>
      <c r="D4" s="136" t="s">
        <v>674</v>
      </c>
      <c r="F4" s="136" t="s">
        <v>700</v>
      </c>
      <c r="G4" s="136" t="s">
        <v>516</v>
      </c>
      <c r="H4" s="143" t="s">
        <v>701</v>
      </c>
      <c r="I4" s="301">
        <v>45484</v>
      </c>
      <c r="J4" s="302" t="s">
        <v>490</v>
      </c>
      <c r="K4" s="250">
        <v>45505</v>
      </c>
      <c r="L4" s="250">
        <v>45869</v>
      </c>
      <c r="M4" s="175">
        <v>52800</v>
      </c>
      <c r="N4" s="175">
        <v>3168</v>
      </c>
      <c r="O4" s="175">
        <f t="shared" si="0"/>
        <v>55968</v>
      </c>
      <c r="P4" s="256">
        <v>55968</v>
      </c>
      <c r="Q4" s="136"/>
    </row>
    <row r="5" spans="1:17" ht="28.5" customHeight="1" x14ac:dyDescent="0.35">
      <c r="A5" s="136" t="s">
        <v>702</v>
      </c>
      <c r="B5" s="143" t="s">
        <v>703</v>
      </c>
      <c r="C5" s="136" t="s">
        <v>334</v>
      </c>
      <c r="D5" s="136" t="s">
        <v>335</v>
      </c>
      <c r="F5" s="136" t="s">
        <v>11</v>
      </c>
      <c r="G5" s="136" t="s">
        <v>488</v>
      </c>
      <c r="H5" s="143" t="s">
        <v>704</v>
      </c>
      <c r="I5" s="301">
        <v>45484</v>
      </c>
      <c r="J5" s="136" t="s">
        <v>489</v>
      </c>
      <c r="K5" s="250">
        <v>45901</v>
      </c>
      <c r="L5" s="250">
        <v>47726</v>
      </c>
      <c r="M5" s="175">
        <v>429301</v>
      </c>
      <c r="N5" s="175">
        <v>33241</v>
      </c>
      <c r="O5" s="175">
        <f t="shared" si="0"/>
        <v>462542</v>
      </c>
      <c r="P5" s="175"/>
      <c r="Q5" s="136"/>
    </row>
    <row r="6" spans="1:17" ht="28.5" customHeight="1" x14ac:dyDescent="0.35">
      <c r="A6" s="136" t="s">
        <v>705</v>
      </c>
      <c r="B6" s="143" t="s">
        <v>706</v>
      </c>
      <c r="C6" s="136" t="s">
        <v>707</v>
      </c>
      <c r="D6" s="136" t="s">
        <v>708</v>
      </c>
      <c r="F6" s="136" t="s">
        <v>11</v>
      </c>
      <c r="G6" s="136" t="s">
        <v>488</v>
      </c>
      <c r="H6" s="143" t="s">
        <v>704</v>
      </c>
      <c r="I6" s="301">
        <v>45488</v>
      </c>
      <c r="J6" s="136" t="s">
        <v>489</v>
      </c>
      <c r="K6" s="250">
        <v>45536</v>
      </c>
      <c r="L6" s="250">
        <v>47361</v>
      </c>
      <c r="M6" s="175">
        <v>1258415</v>
      </c>
      <c r="N6" s="175">
        <v>100670</v>
      </c>
      <c r="O6" s="175">
        <f t="shared" si="0"/>
        <v>1359085</v>
      </c>
      <c r="P6" s="175"/>
      <c r="Q6" s="136"/>
    </row>
    <row r="7" spans="1:17" ht="28.5" customHeight="1" x14ac:dyDescent="0.35">
      <c r="A7" s="136" t="s">
        <v>709</v>
      </c>
      <c r="B7" s="143" t="s">
        <v>710</v>
      </c>
      <c r="C7" s="136" t="s">
        <v>386</v>
      </c>
      <c r="D7" s="136" t="s">
        <v>387</v>
      </c>
      <c r="F7" s="136" t="s">
        <v>492</v>
      </c>
      <c r="G7" s="136" t="s">
        <v>496</v>
      </c>
      <c r="H7" s="143" t="s">
        <v>696</v>
      </c>
      <c r="I7" s="301">
        <v>45491</v>
      </c>
      <c r="J7" s="136" t="s">
        <v>489</v>
      </c>
      <c r="K7" s="250">
        <v>45658</v>
      </c>
      <c r="L7" s="250">
        <v>46752</v>
      </c>
      <c r="M7" s="175">
        <v>156711</v>
      </c>
      <c r="N7" s="175">
        <v>23289</v>
      </c>
      <c r="O7" s="175">
        <f t="shared" si="0"/>
        <v>180000</v>
      </c>
      <c r="P7" s="175"/>
      <c r="Q7" s="136" t="s">
        <v>697</v>
      </c>
    </row>
    <row r="8" spans="1:17" ht="28.5" customHeight="1" x14ac:dyDescent="0.35">
      <c r="A8" s="136" t="s">
        <v>711</v>
      </c>
      <c r="B8" s="143" t="s">
        <v>712</v>
      </c>
      <c r="C8" s="136" t="s">
        <v>386</v>
      </c>
      <c r="D8" s="136" t="s">
        <v>387</v>
      </c>
      <c r="E8" s="136" t="s">
        <v>713</v>
      </c>
      <c r="F8" s="136" t="s">
        <v>492</v>
      </c>
      <c r="G8" s="136" t="s">
        <v>496</v>
      </c>
      <c r="H8" s="143" t="s">
        <v>714</v>
      </c>
      <c r="I8" s="301">
        <v>45495</v>
      </c>
      <c r="J8" s="136" t="s">
        <v>489</v>
      </c>
      <c r="K8" s="250">
        <v>45658</v>
      </c>
      <c r="L8" s="250">
        <v>46752</v>
      </c>
      <c r="M8" s="175">
        <v>1940236</v>
      </c>
      <c r="N8" s="175">
        <v>309682</v>
      </c>
      <c r="O8" s="175">
        <f t="shared" si="0"/>
        <v>2249918</v>
      </c>
      <c r="P8" s="175"/>
      <c r="Q8" s="136" t="s">
        <v>697</v>
      </c>
    </row>
    <row r="9" spans="1:17" ht="28.5" customHeight="1" x14ac:dyDescent="0.35">
      <c r="A9" s="136" t="s">
        <v>715</v>
      </c>
      <c r="B9" s="143" t="s">
        <v>716</v>
      </c>
      <c r="C9" s="136" t="s">
        <v>717</v>
      </c>
      <c r="D9" s="136" t="s">
        <v>718</v>
      </c>
      <c r="E9" s="136" t="s">
        <v>719</v>
      </c>
      <c r="F9" s="136" t="s">
        <v>511</v>
      </c>
      <c r="G9" s="136" t="s">
        <v>496</v>
      </c>
      <c r="H9" s="143" t="s">
        <v>714</v>
      </c>
      <c r="I9" s="301">
        <v>45496</v>
      </c>
      <c r="J9" s="136" t="s">
        <v>489</v>
      </c>
      <c r="K9" s="250">
        <v>45658</v>
      </c>
      <c r="L9" s="250">
        <v>46752</v>
      </c>
      <c r="M9" s="175">
        <v>716055</v>
      </c>
      <c r="N9" s="175">
        <v>83932</v>
      </c>
      <c r="O9" s="175">
        <f t="shared" si="0"/>
        <v>799987</v>
      </c>
      <c r="P9" s="175"/>
      <c r="Q9" s="136" t="s">
        <v>697</v>
      </c>
    </row>
    <row r="10" spans="1:17" ht="28.5" customHeight="1" x14ac:dyDescent="0.35">
      <c r="A10" s="136" t="s">
        <v>720</v>
      </c>
      <c r="B10" s="143" t="s">
        <v>721</v>
      </c>
      <c r="C10" s="136" t="s">
        <v>722</v>
      </c>
      <c r="D10" s="136" t="s">
        <v>723</v>
      </c>
      <c r="E10" s="136"/>
      <c r="F10" s="136" t="s">
        <v>177</v>
      </c>
      <c r="G10" s="136" t="s">
        <v>488</v>
      </c>
      <c r="H10" s="143" t="s">
        <v>74</v>
      </c>
      <c r="I10" s="301">
        <v>45497</v>
      </c>
      <c r="J10" s="136" t="s">
        <v>489</v>
      </c>
      <c r="K10" s="250">
        <v>45658</v>
      </c>
      <c r="L10" s="250">
        <v>47483</v>
      </c>
      <c r="M10" s="175">
        <v>1140830</v>
      </c>
      <c r="N10" s="175">
        <v>536190</v>
      </c>
      <c r="O10" s="175">
        <f t="shared" si="0"/>
        <v>1677020</v>
      </c>
      <c r="P10" s="175"/>
      <c r="Q10" s="136"/>
    </row>
    <row r="11" spans="1:17" ht="28.5" customHeight="1" x14ac:dyDescent="0.35">
      <c r="A11" s="136" t="s">
        <v>724</v>
      </c>
      <c r="B11" s="143" t="s">
        <v>725</v>
      </c>
      <c r="C11" s="136" t="s">
        <v>605</v>
      </c>
      <c r="D11" s="136" t="s">
        <v>606</v>
      </c>
      <c r="E11" s="136" t="s">
        <v>726</v>
      </c>
      <c r="F11" s="136" t="s">
        <v>727</v>
      </c>
      <c r="G11" s="136" t="s">
        <v>496</v>
      </c>
      <c r="H11" s="143" t="s">
        <v>728</v>
      </c>
      <c r="I11" s="301">
        <v>45497</v>
      </c>
      <c r="J11" s="136" t="s">
        <v>489</v>
      </c>
      <c r="K11" s="250">
        <v>45627</v>
      </c>
      <c r="L11" s="250">
        <v>46721</v>
      </c>
      <c r="M11" s="175">
        <v>112449</v>
      </c>
      <c r="N11" s="175">
        <v>29236</v>
      </c>
      <c r="O11" s="175">
        <f t="shared" si="0"/>
        <v>141685</v>
      </c>
      <c r="P11" s="175"/>
      <c r="Q11" s="136" t="s">
        <v>729</v>
      </c>
    </row>
    <row r="12" spans="1:17" ht="28.5" customHeight="1" x14ac:dyDescent="0.35">
      <c r="A12" s="136" t="s">
        <v>730</v>
      </c>
      <c r="B12" s="143" t="s">
        <v>731</v>
      </c>
      <c r="C12" s="136" t="s">
        <v>605</v>
      </c>
      <c r="D12" s="136" t="s">
        <v>606</v>
      </c>
      <c r="E12" s="136" t="s">
        <v>732</v>
      </c>
      <c r="F12" s="136" t="s">
        <v>727</v>
      </c>
      <c r="G12" s="136" t="s">
        <v>496</v>
      </c>
      <c r="H12" s="143" t="s">
        <v>668</v>
      </c>
      <c r="I12" s="301">
        <v>45503</v>
      </c>
      <c r="J12" s="136" t="s">
        <v>489</v>
      </c>
      <c r="K12" s="250">
        <v>45627</v>
      </c>
      <c r="L12" s="250">
        <v>46721</v>
      </c>
      <c r="M12" s="175">
        <v>68232</v>
      </c>
      <c r="N12" s="175">
        <v>17741</v>
      </c>
      <c r="O12" s="175">
        <f t="shared" si="0"/>
        <v>85973</v>
      </c>
      <c r="P12" s="175"/>
      <c r="Q12" s="136" t="s">
        <v>729</v>
      </c>
    </row>
    <row r="13" spans="1:17" ht="28.5" customHeight="1" x14ac:dyDescent="0.35">
      <c r="A13" s="136" t="s">
        <v>733</v>
      </c>
      <c r="B13" s="143" t="s">
        <v>734</v>
      </c>
      <c r="C13" s="136" t="s">
        <v>707</v>
      </c>
      <c r="D13" s="136" t="s">
        <v>708</v>
      </c>
      <c r="E13" s="136"/>
      <c r="F13" s="136" t="s">
        <v>11</v>
      </c>
      <c r="G13" s="136" t="s">
        <v>488</v>
      </c>
      <c r="H13" s="143" t="s">
        <v>704</v>
      </c>
      <c r="I13" s="301">
        <v>45502</v>
      </c>
      <c r="J13" s="136" t="s">
        <v>489</v>
      </c>
      <c r="K13" s="250">
        <v>45536</v>
      </c>
      <c r="L13" s="250">
        <v>46630</v>
      </c>
      <c r="M13" s="175">
        <v>563126</v>
      </c>
      <c r="N13" s="175">
        <v>129519</v>
      </c>
      <c r="O13" s="175">
        <f t="shared" si="0"/>
        <v>692645</v>
      </c>
      <c r="P13" s="175"/>
      <c r="Q13" s="136"/>
    </row>
    <row r="14" spans="1:17" ht="28.5" customHeight="1" x14ac:dyDescent="0.35">
      <c r="A14" s="136" t="s">
        <v>735</v>
      </c>
      <c r="B14" s="143" t="s">
        <v>736</v>
      </c>
      <c r="C14" s="136" t="s">
        <v>166</v>
      </c>
      <c r="D14" s="136" t="s">
        <v>167</v>
      </c>
      <c r="E14" s="136" t="s">
        <v>505</v>
      </c>
      <c r="F14" s="136" t="s">
        <v>495</v>
      </c>
      <c r="G14" s="136" t="s">
        <v>496</v>
      </c>
      <c r="H14" s="143" t="s">
        <v>497</v>
      </c>
      <c r="I14" s="301">
        <v>45502</v>
      </c>
      <c r="J14" s="136" t="s">
        <v>489</v>
      </c>
      <c r="K14" s="250">
        <v>45658</v>
      </c>
      <c r="L14" s="250">
        <v>46022</v>
      </c>
      <c r="M14" s="175">
        <v>477500</v>
      </c>
      <c r="N14" s="175">
        <v>47500</v>
      </c>
      <c r="O14" s="175">
        <f t="shared" si="0"/>
        <v>525000</v>
      </c>
      <c r="P14" s="175"/>
      <c r="Q14" s="136" t="s">
        <v>498</v>
      </c>
    </row>
    <row r="15" spans="1:17" ht="28.5" customHeight="1" x14ac:dyDescent="0.35">
      <c r="A15" s="136" t="s">
        <v>737</v>
      </c>
      <c r="B15" s="143" t="s">
        <v>738</v>
      </c>
      <c r="C15" s="136" t="s">
        <v>739</v>
      </c>
      <c r="D15" s="136" t="s">
        <v>674</v>
      </c>
      <c r="E15" s="136"/>
      <c r="F15" s="136" t="s">
        <v>13</v>
      </c>
      <c r="G15" s="136" t="s">
        <v>488</v>
      </c>
      <c r="H15" s="143" t="s">
        <v>74</v>
      </c>
      <c r="I15" s="301">
        <v>45504</v>
      </c>
      <c r="J15" s="302" t="s">
        <v>490</v>
      </c>
      <c r="K15" s="250">
        <v>45536</v>
      </c>
      <c r="L15" s="250">
        <v>46265</v>
      </c>
      <c r="M15" s="175">
        <v>66382</v>
      </c>
      <c r="N15" s="175">
        <v>28940</v>
      </c>
      <c r="O15" s="175">
        <f t="shared" si="0"/>
        <v>95322</v>
      </c>
      <c r="P15" s="256">
        <v>95322</v>
      </c>
      <c r="Q15" s="136"/>
    </row>
    <row r="16" spans="1:17" ht="28.5" customHeight="1" x14ac:dyDescent="0.35">
      <c r="A16" s="136" t="s">
        <v>740</v>
      </c>
      <c r="B16" s="143" t="s">
        <v>809</v>
      </c>
      <c r="C16" s="136" t="s">
        <v>741</v>
      </c>
      <c r="D16" s="136" t="s">
        <v>742</v>
      </c>
      <c r="E16" s="136" t="s">
        <v>743</v>
      </c>
      <c r="F16" s="136" t="s">
        <v>727</v>
      </c>
      <c r="G16" s="136" t="s">
        <v>500</v>
      </c>
      <c r="H16" s="143" t="s">
        <v>744</v>
      </c>
      <c r="I16" s="301">
        <v>45503</v>
      </c>
      <c r="J16" s="302" t="s">
        <v>490</v>
      </c>
      <c r="K16" s="250">
        <v>45566</v>
      </c>
      <c r="L16" s="250">
        <v>46660</v>
      </c>
      <c r="M16" s="175">
        <v>120000</v>
      </c>
      <c r="N16" s="175">
        <v>30000</v>
      </c>
      <c r="O16" s="175">
        <f t="shared" si="0"/>
        <v>150000</v>
      </c>
      <c r="P16" s="256">
        <v>150000</v>
      </c>
      <c r="Q16" s="136"/>
    </row>
    <row r="17" spans="1:17" ht="28.5" customHeight="1" x14ac:dyDescent="0.35">
      <c r="A17" s="136" t="s">
        <v>745</v>
      </c>
      <c r="B17" s="143" t="s">
        <v>746</v>
      </c>
      <c r="C17" s="136" t="s">
        <v>607</v>
      </c>
      <c r="D17" s="136" t="s">
        <v>608</v>
      </c>
      <c r="E17" s="136" t="s">
        <v>505</v>
      </c>
      <c r="F17" s="136" t="s">
        <v>495</v>
      </c>
      <c r="G17" s="136" t="s">
        <v>500</v>
      </c>
      <c r="H17" s="143" t="s">
        <v>747</v>
      </c>
      <c r="I17" s="301">
        <v>45504</v>
      </c>
      <c r="J17" s="136" t="s">
        <v>489</v>
      </c>
      <c r="K17" s="250">
        <v>45566</v>
      </c>
      <c r="L17" s="250">
        <v>45930</v>
      </c>
      <c r="M17" s="175">
        <v>150000</v>
      </c>
      <c r="N17" s="175">
        <v>0</v>
      </c>
      <c r="O17" s="175">
        <f t="shared" si="0"/>
        <v>150000</v>
      </c>
      <c r="P17" s="175"/>
      <c r="Q17" s="136" t="s">
        <v>653</v>
      </c>
    </row>
    <row r="18" spans="1:17" ht="28.5" customHeight="1" x14ac:dyDescent="0.35">
      <c r="A18" s="136" t="s">
        <v>748</v>
      </c>
      <c r="B18" s="143" t="s">
        <v>749</v>
      </c>
      <c r="C18" s="136" t="s">
        <v>610</v>
      </c>
      <c r="D18" s="136" t="s">
        <v>750</v>
      </c>
      <c r="E18" s="136"/>
      <c r="F18" s="136" t="s">
        <v>492</v>
      </c>
      <c r="G18" s="136" t="s">
        <v>488</v>
      </c>
      <c r="H18" s="143" t="s">
        <v>74</v>
      </c>
      <c r="I18" s="301">
        <v>45505</v>
      </c>
      <c r="J18" s="302" t="s">
        <v>490</v>
      </c>
      <c r="K18" s="250">
        <v>45444</v>
      </c>
      <c r="L18" s="250">
        <v>46173</v>
      </c>
      <c r="M18" s="175">
        <v>200437</v>
      </c>
      <c r="N18" s="175">
        <v>94206</v>
      </c>
      <c r="O18" s="175">
        <f t="shared" si="0"/>
        <v>294643</v>
      </c>
      <c r="P18" s="256">
        <v>242456</v>
      </c>
      <c r="Q18" s="136"/>
    </row>
    <row r="19" spans="1:17" ht="28.5" customHeight="1" x14ac:dyDescent="0.35">
      <c r="A19" s="136" t="s">
        <v>751</v>
      </c>
      <c r="B19" s="143" t="s">
        <v>675</v>
      </c>
      <c r="C19" s="136" t="s">
        <v>676</v>
      </c>
      <c r="D19" s="136" t="s">
        <v>677</v>
      </c>
      <c r="E19" s="136"/>
      <c r="F19" s="136" t="s">
        <v>211</v>
      </c>
      <c r="G19" s="136" t="s">
        <v>496</v>
      </c>
      <c r="H19" s="143" t="s">
        <v>752</v>
      </c>
      <c r="I19" s="301">
        <v>45506</v>
      </c>
      <c r="J19" s="136" t="s">
        <v>489</v>
      </c>
      <c r="K19" s="250">
        <v>45992</v>
      </c>
      <c r="L19" s="250">
        <v>47817</v>
      </c>
      <c r="M19" s="175">
        <v>87480</v>
      </c>
      <c r="N19" s="175">
        <v>7000</v>
      </c>
      <c r="O19" s="175">
        <f t="shared" si="0"/>
        <v>94480</v>
      </c>
      <c r="P19" s="175"/>
      <c r="Q19" s="136" t="s">
        <v>521</v>
      </c>
    </row>
    <row r="20" spans="1:17" ht="28.5" customHeight="1" x14ac:dyDescent="0.35">
      <c r="A20" s="136" t="s">
        <v>753</v>
      </c>
      <c r="B20" s="143" t="s">
        <v>754</v>
      </c>
      <c r="C20" s="136" t="s">
        <v>527</v>
      </c>
      <c r="D20" s="136" t="s">
        <v>528</v>
      </c>
      <c r="E20" s="136"/>
      <c r="F20" s="136" t="s">
        <v>211</v>
      </c>
      <c r="G20" s="136" t="s">
        <v>496</v>
      </c>
      <c r="H20" s="143" t="s">
        <v>631</v>
      </c>
      <c r="I20" s="301">
        <v>45505</v>
      </c>
      <c r="J20" s="136" t="s">
        <v>489</v>
      </c>
      <c r="K20" s="250">
        <v>45748</v>
      </c>
      <c r="L20" s="250">
        <v>46843</v>
      </c>
      <c r="M20" s="175">
        <v>50696</v>
      </c>
      <c r="N20" s="175">
        <v>23826</v>
      </c>
      <c r="O20" s="175">
        <f t="shared" si="0"/>
        <v>74522</v>
      </c>
      <c r="P20" s="175"/>
      <c r="Q20" s="136" t="s">
        <v>755</v>
      </c>
    </row>
    <row r="21" spans="1:17" ht="31" x14ac:dyDescent="0.35">
      <c r="A21" s="138" t="s">
        <v>756</v>
      </c>
      <c r="B21" s="143" t="s">
        <v>757</v>
      </c>
      <c r="C21" s="138" t="s">
        <v>602</v>
      </c>
      <c r="D21" s="138" t="s">
        <v>652</v>
      </c>
      <c r="E21" s="138" t="s">
        <v>505</v>
      </c>
      <c r="F21" s="136" t="s">
        <v>495</v>
      </c>
      <c r="G21" s="138" t="s">
        <v>613</v>
      </c>
      <c r="H21" s="143" t="s">
        <v>656</v>
      </c>
      <c r="I21" s="144">
        <v>45511</v>
      </c>
      <c r="J21" s="138" t="s">
        <v>489</v>
      </c>
      <c r="K21" s="144">
        <v>45565</v>
      </c>
      <c r="L21" s="144">
        <v>45930</v>
      </c>
      <c r="M21" s="175">
        <v>136500</v>
      </c>
      <c r="N21" s="175">
        <v>13500</v>
      </c>
      <c r="O21" s="175">
        <f t="shared" si="0"/>
        <v>150000</v>
      </c>
    </row>
    <row r="22" spans="1:17" ht="46.5" x14ac:dyDescent="0.35">
      <c r="A22" s="138" t="s">
        <v>758</v>
      </c>
      <c r="B22" s="143" t="s">
        <v>759</v>
      </c>
      <c r="C22" s="138" t="s">
        <v>602</v>
      </c>
      <c r="D22" s="138" t="s">
        <v>652</v>
      </c>
      <c r="E22" s="138" t="s">
        <v>505</v>
      </c>
      <c r="F22" s="136" t="s">
        <v>495</v>
      </c>
      <c r="G22" s="138" t="s">
        <v>500</v>
      </c>
      <c r="H22" s="143" t="s">
        <v>603</v>
      </c>
      <c r="I22" s="144">
        <v>45516</v>
      </c>
      <c r="J22" s="138" t="s">
        <v>489</v>
      </c>
      <c r="K22" s="144">
        <v>45566</v>
      </c>
      <c r="L22" s="144">
        <v>45930</v>
      </c>
      <c r="M22" s="175">
        <v>150000</v>
      </c>
      <c r="N22" s="175">
        <v>0</v>
      </c>
      <c r="O22" s="175">
        <f t="shared" si="0"/>
        <v>150000</v>
      </c>
      <c r="Q22" s="138" t="s">
        <v>653</v>
      </c>
    </row>
    <row r="23" spans="1:17" ht="46.5" customHeight="1" x14ac:dyDescent="0.35">
      <c r="A23" s="138" t="s">
        <v>760</v>
      </c>
      <c r="B23" s="143" t="s">
        <v>761</v>
      </c>
      <c r="C23" s="138" t="s">
        <v>503</v>
      </c>
      <c r="D23" s="138" t="s">
        <v>504</v>
      </c>
      <c r="E23" s="138" t="s">
        <v>667</v>
      </c>
      <c r="F23" s="136" t="s">
        <v>495</v>
      </c>
      <c r="G23" s="138" t="s">
        <v>762</v>
      </c>
      <c r="H23" s="143" t="s">
        <v>763</v>
      </c>
      <c r="I23" s="144">
        <v>45516</v>
      </c>
      <c r="J23" s="138" t="s">
        <v>489</v>
      </c>
      <c r="K23" s="144">
        <v>45566</v>
      </c>
      <c r="L23" s="144">
        <v>45930</v>
      </c>
      <c r="M23" s="175">
        <v>200000</v>
      </c>
      <c r="N23" s="175">
        <v>0</v>
      </c>
      <c r="O23" s="175">
        <f t="shared" si="0"/>
        <v>200000</v>
      </c>
    </row>
    <row r="24" spans="1:17" ht="46.5" customHeight="1" x14ac:dyDescent="0.35">
      <c r="A24" s="138" t="s">
        <v>764</v>
      </c>
      <c r="B24" s="143" t="s">
        <v>765</v>
      </c>
      <c r="C24" s="138" t="s">
        <v>660</v>
      </c>
      <c r="D24" s="138" t="s">
        <v>661</v>
      </c>
      <c r="F24" s="136" t="s">
        <v>211</v>
      </c>
      <c r="G24" s="138" t="s">
        <v>488</v>
      </c>
      <c r="H24" s="143" t="s">
        <v>687</v>
      </c>
      <c r="I24" s="144">
        <v>45516</v>
      </c>
      <c r="J24" s="138" t="s">
        <v>489</v>
      </c>
      <c r="K24" s="144">
        <v>45809</v>
      </c>
      <c r="L24" s="144">
        <v>46904</v>
      </c>
      <c r="M24" s="175">
        <v>893493</v>
      </c>
      <c r="N24" s="175">
        <v>106507</v>
      </c>
      <c r="O24" s="175">
        <f t="shared" si="0"/>
        <v>1000000</v>
      </c>
    </row>
    <row r="25" spans="1:17" ht="46.5" customHeight="1" x14ac:dyDescent="0.35">
      <c r="A25" s="138" t="s">
        <v>766</v>
      </c>
      <c r="B25" s="143" t="s">
        <v>767</v>
      </c>
      <c r="C25" s="138" t="s">
        <v>768</v>
      </c>
      <c r="D25" s="138" t="s">
        <v>769</v>
      </c>
      <c r="F25" s="136" t="s">
        <v>524</v>
      </c>
      <c r="G25" s="138" t="s">
        <v>496</v>
      </c>
      <c r="H25" s="143" t="s">
        <v>770</v>
      </c>
      <c r="I25" s="144">
        <v>45518</v>
      </c>
      <c r="J25" s="138" t="s">
        <v>489</v>
      </c>
      <c r="K25" s="144">
        <v>45839</v>
      </c>
      <c r="L25" s="144">
        <v>47664</v>
      </c>
      <c r="M25" s="175">
        <v>5000</v>
      </c>
      <c r="N25" s="175">
        <v>2350</v>
      </c>
      <c r="O25" s="175">
        <f t="shared" si="0"/>
        <v>7350</v>
      </c>
      <c r="Q25" s="138" t="s">
        <v>585</v>
      </c>
    </row>
    <row r="26" spans="1:17" ht="46.5" customHeight="1" x14ac:dyDescent="0.35">
      <c r="A26" s="138" t="s">
        <v>771</v>
      </c>
      <c r="B26" s="143" t="s">
        <v>659</v>
      </c>
      <c r="C26" s="138" t="s">
        <v>543</v>
      </c>
      <c r="D26" s="138" t="s">
        <v>544</v>
      </c>
      <c r="E26" s="138" t="s">
        <v>772</v>
      </c>
      <c r="F26" s="136" t="s">
        <v>586</v>
      </c>
      <c r="G26" s="138" t="s">
        <v>488</v>
      </c>
      <c r="H26" s="143" t="s">
        <v>74</v>
      </c>
      <c r="I26" s="144">
        <v>45524</v>
      </c>
      <c r="J26" s="138" t="s">
        <v>489</v>
      </c>
      <c r="K26" s="144">
        <v>45962</v>
      </c>
      <c r="L26" s="144">
        <v>47057</v>
      </c>
      <c r="M26" s="175">
        <v>337645</v>
      </c>
      <c r="N26" s="175">
        <v>44002</v>
      </c>
      <c r="O26" s="175">
        <f t="shared" si="0"/>
        <v>381647</v>
      </c>
    </row>
    <row r="27" spans="1:17" ht="46.5" customHeight="1" x14ac:dyDescent="0.35">
      <c r="A27" s="138" t="s">
        <v>773</v>
      </c>
      <c r="B27" s="143" t="s">
        <v>774</v>
      </c>
      <c r="C27" s="138" t="s">
        <v>522</v>
      </c>
      <c r="D27" s="138" t="s">
        <v>523</v>
      </c>
      <c r="F27" s="136" t="s">
        <v>524</v>
      </c>
      <c r="G27" s="138" t="s">
        <v>516</v>
      </c>
      <c r="H27" s="143" t="s">
        <v>525</v>
      </c>
      <c r="I27" s="144">
        <v>45525</v>
      </c>
      <c r="J27" s="255" t="s">
        <v>490</v>
      </c>
      <c r="K27" s="144">
        <v>45292</v>
      </c>
      <c r="L27" s="144" t="s">
        <v>775</v>
      </c>
      <c r="M27" s="175">
        <v>4426</v>
      </c>
      <c r="N27" s="175">
        <v>0</v>
      </c>
      <c r="O27" s="175">
        <f t="shared" si="0"/>
        <v>4426</v>
      </c>
      <c r="P27" s="303">
        <v>4426</v>
      </c>
    </row>
    <row r="28" spans="1:17" ht="46.5" customHeight="1" x14ac:dyDescent="0.35">
      <c r="A28" s="138" t="s">
        <v>776</v>
      </c>
      <c r="B28" s="143" t="s">
        <v>777</v>
      </c>
      <c r="C28" s="138" t="s">
        <v>768</v>
      </c>
      <c r="D28" s="138" t="s">
        <v>769</v>
      </c>
      <c r="E28" s="138" t="s">
        <v>778</v>
      </c>
      <c r="F28" s="136" t="s">
        <v>524</v>
      </c>
      <c r="G28" s="138" t="s">
        <v>488</v>
      </c>
      <c r="H28" s="143" t="s">
        <v>74</v>
      </c>
      <c r="I28" s="144">
        <v>45526</v>
      </c>
      <c r="J28" s="138" t="s">
        <v>489</v>
      </c>
      <c r="K28" s="144">
        <v>45800</v>
      </c>
      <c r="L28" s="144">
        <v>46895</v>
      </c>
      <c r="M28" s="175">
        <v>271817</v>
      </c>
      <c r="N28" s="175">
        <v>25783</v>
      </c>
      <c r="O28" s="175">
        <f t="shared" si="0"/>
        <v>297600</v>
      </c>
      <c r="P28" s="176"/>
    </row>
    <row r="29" spans="1:17" ht="46.5" customHeight="1" x14ac:dyDescent="0.35">
      <c r="A29" s="138" t="s">
        <v>779</v>
      </c>
      <c r="B29" s="143" t="s">
        <v>780</v>
      </c>
      <c r="C29" s="138" t="s">
        <v>607</v>
      </c>
      <c r="D29" s="138" t="s">
        <v>608</v>
      </c>
      <c r="E29" s="138" t="s">
        <v>505</v>
      </c>
      <c r="F29" s="136" t="s">
        <v>495</v>
      </c>
      <c r="G29" s="138" t="s">
        <v>488</v>
      </c>
      <c r="H29" s="143" t="s">
        <v>656</v>
      </c>
      <c r="I29" s="144">
        <v>45530</v>
      </c>
      <c r="J29" s="255" t="s">
        <v>490</v>
      </c>
      <c r="K29" s="144">
        <v>45565</v>
      </c>
      <c r="L29" s="144">
        <v>45926</v>
      </c>
      <c r="M29" s="175">
        <v>137715</v>
      </c>
      <c r="N29" s="175">
        <v>12285</v>
      </c>
      <c r="O29" s="175">
        <f t="shared" si="0"/>
        <v>150000</v>
      </c>
      <c r="P29" s="303">
        <v>150000</v>
      </c>
    </row>
    <row r="30" spans="1:17" ht="46.5" customHeight="1" x14ac:dyDescent="0.35">
      <c r="A30" s="138" t="s">
        <v>781</v>
      </c>
      <c r="B30" s="143" t="s">
        <v>782</v>
      </c>
      <c r="C30" s="138" t="s">
        <v>602</v>
      </c>
      <c r="D30" s="138" t="s">
        <v>652</v>
      </c>
      <c r="E30" s="138" t="s">
        <v>505</v>
      </c>
      <c r="F30" s="136" t="s">
        <v>495</v>
      </c>
      <c r="G30" s="138" t="s">
        <v>488</v>
      </c>
      <c r="H30" s="143" t="s">
        <v>656</v>
      </c>
      <c r="I30" s="144">
        <v>45530</v>
      </c>
      <c r="J30" s="255" t="s">
        <v>490</v>
      </c>
      <c r="K30" s="144">
        <v>45565</v>
      </c>
      <c r="L30" s="144">
        <v>45929</v>
      </c>
      <c r="M30" s="175">
        <v>137615</v>
      </c>
      <c r="N30" s="175">
        <v>12385</v>
      </c>
      <c r="O30" s="175">
        <f t="shared" si="0"/>
        <v>150000</v>
      </c>
      <c r="P30" s="303">
        <v>150000</v>
      </c>
    </row>
    <row r="31" spans="1:17" ht="46.5" customHeight="1" x14ac:dyDescent="0.35">
      <c r="A31" s="138" t="s">
        <v>783</v>
      </c>
      <c r="B31" s="143" t="s">
        <v>784</v>
      </c>
      <c r="C31" s="138" t="s">
        <v>166</v>
      </c>
      <c r="D31" s="138" t="s">
        <v>167</v>
      </c>
      <c r="E31" s="138" t="s">
        <v>505</v>
      </c>
      <c r="F31" s="136" t="s">
        <v>495</v>
      </c>
      <c r="G31" s="138" t="s">
        <v>491</v>
      </c>
      <c r="H31" s="143" t="s">
        <v>497</v>
      </c>
      <c r="I31" s="144">
        <v>45531</v>
      </c>
      <c r="J31" s="138" t="s">
        <v>489</v>
      </c>
      <c r="K31" s="144">
        <v>45200</v>
      </c>
      <c r="L31" s="144">
        <v>45565</v>
      </c>
      <c r="M31" s="175">
        <v>200000</v>
      </c>
      <c r="N31" s="175">
        <v>0</v>
      </c>
      <c r="O31" s="175">
        <f t="shared" si="0"/>
        <v>200000</v>
      </c>
      <c r="P31" s="176"/>
    </row>
    <row r="32" spans="1:17" ht="46.5" customHeight="1" x14ac:dyDescent="0.35">
      <c r="A32" s="138" t="s">
        <v>785</v>
      </c>
      <c r="B32" s="143" t="s">
        <v>786</v>
      </c>
      <c r="C32" s="138" t="s">
        <v>787</v>
      </c>
      <c r="D32" s="138" t="s">
        <v>788</v>
      </c>
      <c r="F32" s="136" t="s">
        <v>789</v>
      </c>
      <c r="G32" s="138" t="s">
        <v>488</v>
      </c>
      <c r="H32" s="143" t="s">
        <v>790</v>
      </c>
      <c r="I32" s="144">
        <v>45531</v>
      </c>
      <c r="J32" s="138" t="s">
        <v>489</v>
      </c>
      <c r="K32" s="144">
        <v>45689</v>
      </c>
      <c r="L32" s="144">
        <v>46053</v>
      </c>
      <c r="M32" s="175">
        <v>79290</v>
      </c>
      <c r="N32" s="175">
        <v>20615</v>
      </c>
      <c r="O32" s="175">
        <f t="shared" si="0"/>
        <v>99905</v>
      </c>
      <c r="P32" s="176"/>
    </row>
    <row r="33" spans="1:17" ht="46.5" customHeight="1" x14ac:dyDescent="0.35">
      <c r="A33" s="138" t="s">
        <v>791</v>
      </c>
      <c r="B33" s="143" t="s">
        <v>792</v>
      </c>
      <c r="C33" s="138" t="s">
        <v>657</v>
      </c>
      <c r="D33" s="138" t="s">
        <v>658</v>
      </c>
      <c r="F33" s="136" t="s">
        <v>202</v>
      </c>
      <c r="G33" s="138" t="s">
        <v>516</v>
      </c>
      <c r="H33" s="143" t="s">
        <v>686</v>
      </c>
      <c r="I33" s="144">
        <v>45531</v>
      </c>
      <c r="J33" s="255" t="s">
        <v>490</v>
      </c>
      <c r="K33" s="144">
        <v>45474</v>
      </c>
      <c r="L33" s="144">
        <v>47299</v>
      </c>
      <c r="M33" s="175">
        <v>1855612</v>
      </c>
      <c r="N33" s="175">
        <v>224342</v>
      </c>
      <c r="O33" s="175">
        <f t="shared" si="0"/>
        <v>2079954</v>
      </c>
      <c r="P33" s="303">
        <v>2080000</v>
      </c>
    </row>
    <row r="34" spans="1:17" ht="46.5" customHeight="1" x14ac:dyDescent="0.35">
      <c r="A34" s="138" t="s">
        <v>793</v>
      </c>
      <c r="B34" s="143" t="s">
        <v>794</v>
      </c>
      <c r="C34" s="138" t="s">
        <v>654</v>
      </c>
      <c r="D34" s="138" t="s">
        <v>655</v>
      </c>
      <c r="F34" s="136" t="s">
        <v>515</v>
      </c>
      <c r="G34" s="138" t="s">
        <v>488</v>
      </c>
      <c r="H34" s="143" t="s">
        <v>74</v>
      </c>
      <c r="I34" s="144">
        <v>45539</v>
      </c>
      <c r="J34" s="138" t="s">
        <v>489</v>
      </c>
      <c r="K34" s="144">
        <v>45809</v>
      </c>
      <c r="L34" s="144">
        <v>46904</v>
      </c>
      <c r="M34" s="175">
        <v>215298</v>
      </c>
      <c r="N34" s="175">
        <v>101190</v>
      </c>
      <c r="O34" s="175">
        <f t="shared" si="0"/>
        <v>316488</v>
      </c>
      <c r="P34" s="176"/>
    </row>
    <row r="35" spans="1:17" ht="46.5" customHeight="1" x14ac:dyDescent="0.35">
      <c r="A35" s="138" t="s">
        <v>795</v>
      </c>
      <c r="B35" s="143" t="s">
        <v>663</v>
      </c>
      <c r="C35" s="138" t="s">
        <v>664</v>
      </c>
      <c r="D35" s="138" t="s">
        <v>665</v>
      </c>
      <c r="F35" s="136" t="s">
        <v>13</v>
      </c>
      <c r="G35" s="138" t="s">
        <v>514</v>
      </c>
      <c r="H35" s="143" t="s">
        <v>666</v>
      </c>
      <c r="I35" s="144">
        <v>45541</v>
      </c>
      <c r="J35" s="255" t="s">
        <v>490</v>
      </c>
      <c r="K35" s="144">
        <v>45184</v>
      </c>
      <c r="L35" s="144">
        <v>45444</v>
      </c>
      <c r="M35" s="175">
        <v>22000</v>
      </c>
      <c r="N35" s="175">
        <v>0</v>
      </c>
      <c r="O35" s="175">
        <f t="shared" si="0"/>
        <v>22000</v>
      </c>
      <c r="P35" s="303">
        <v>22000</v>
      </c>
    </row>
    <row r="36" spans="1:17" ht="46.5" customHeight="1" x14ac:dyDescent="0.35">
      <c r="A36" s="138" t="s">
        <v>796</v>
      </c>
      <c r="B36" s="143" t="s">
        <v>797</v>
      </c>
      <c r="C36" s="138" t="s">
        <v>798</v>
      </c>
      <c r="D36" s="138" t="s">
        <v>799</v>
      </c>
      <c r="F36" s="136" t="s">
        <v>604</v>
      </c>
      <c r="G36" s="138" t="s">
        <v>491</v>
      </c>
      <c r="H36" s="143" t="s">
        <v>800</v>
      </c>
      <c r="I36" s="144">
        <v>45545</v>
      </c>
      <c r="J36" s="138" t="s">
        <v>489</v>
      </c>
      <c r="K36" s="144">
        <v>45778</v>
      </c>
      <c r="L36" s="144">
        <v>46326</v>
      </c>
      <c r="M36" s="175">
        <v>25000</v>
      </c>
      <c r="N36" s="175">
        <v>0</v>
      </c>
      <c r="O36" s="175">
        <f t="shared" si="0"/>
        <v>25000</v>
      </c>
      <c r="P36" s="176"/>
    </row>
    <row r="37" spans="1:17" ht="46.5" customHeight="1" x14ac:dyDescent="0.35">
      <c r="A37" s="138" t="s">
        <v>801</v>
      </c>
      <c r="B37" s="143" t="s">
        <v>802</v>
      </c>
      <c r="C37" s="138" t="s">
        <v>493</v>
      </c>
      <c r="D37" s="138" t="s">
        <v>803</v>
      </c>
      <c r="E37" s="138" t="s">
        <v>804</v>
      </c>
      <c r="F37" s="136" t="s">
        <v>494</v>
      </c>
      <c r="G37" s="138" t="s">
        <v>491</v>
      </c>
      <c r="H37" s="143" t="s">
        <v>805</v>
      </c>
      <c r="I37" s="144">
        <v>45545</v>
      </c>
      <c r="J37" s="138" t="s">
        <v>489</v>
      </c>
      <c r="K37" s="144">
        <v>45658</v>
      </c>
      <c r="L37" s="144">
        <v>46965</v>
      </c>
      <c r="M37" s="175">
        <v>1470989</v>
      </c>
      <c r="N37" s="175">
        <v>29498</v>
      </c>
      <c r="O37" s="175">
        <f t="shared" si="0"/>
        <v>1500487</v>
      </c>
      <c r="P37" s="176"/>
    </row>
    <row r="38" spans="1:17" ht="46.5" customHeight="1" x14ac:dyDescent="0.35">
      <c r="A38" s="138" t="s">
        <v>806</v>
      </c>
      <c r="B38" s="143" t="s">
        <v>807</v>
      </c>
      <c r="C38" s="138" t="s">
        <v>671</v>
      </c>
      <c r="D38" s="138" t="s">
        <v>672</v>
      </c>
      <c r="F38" s="136" t="s">
        <v>177</v>
      </c>
      <c r="G38" s="138" t="s">
        <v>488</v>
      </c>
      <c r="H38" s="143" t="s">
        <v>74</v>
      </c>
      <c r="I38" s="144">
        <v>45546</v>
      </c>
      <c r="J38" s="138" t="s">
        <v>489</v>
      </c>
      <c r="K38" s="144">
        <v>45809</v>
      </c>
      <c r="L38" s="144">
        <v>46903</v>
      </c>
      <c r="M38" s="175">
        <v>143728</v>
      </c>
      <c r="N38" s="175">
        <v>56272</v>
      </c>
      <c r="O38" s="175">
        <f t="shared" si="0"/>
        <v>200000</v>
      </c>
      <c r="P38" s="176"/>
    </row>
    <row r="39" spans="1:17" ht="46.5" customHeight="1" x14ac:dyDescent="0.35">
      <c r="A39" s="138" t="s">
        <v>810</v>
      </c>
      <c r="B39" s="143" t="s">
        <v>811</v>
      </c>
      <c r="C39" s="138" t="s">
        <v>812</v>
      </c>
      <c r="D39" s="138" t="s">
        <v>813</v>
      </c>
      <c r="E39" s="136" t="s">
        <v>814</v>
      </c>
      <c r="F39" s="136" t="s">
        <v>487</v>
      </c>
      <c r="G39" s="138" t="s">
        <v>516</v>
      </c>
      <c r="H39" s="143" t="s">
        <v>815</v>
      </c>
      <c r="I39" s="144">
        <v>45551</v>
      </c>
      <c r="J39" s="138" t="s">
        <v>489</v>
      </c>
      <c r="K39" s="144">
        <v>45566</v>
      </c>
      <c r="L39" s="144">
        <v>46295</v>
      </c>
      <c r="M39" s="175">
        <v>62102</v>
      </c>
      <c r="N39" s="175">
        <v>16147</v>
      </c>
      <c r="O39" s="175">
        <f t="shared" si="0"/>
        <v>78249</v>
      </c>
      <c r="P39" s="176"/>
      <c r="Q39" s="138" t="s">
        <v>816</v>
      </c>
    </row>
    <row r="40" spans="1:17" ht="46.5" customHeight="1" x14ac:dyDescent="0.35">
      <c r="A40" s="138" t="s">
        <v>817</v>
      </c>
      <c r="B40" s="143" t="s">
        <v>818</v>
      </c>
      <c r="C40" s="138" t="s">
        <v>539</v>
      </c>
      <c r="D40" s="138" t="s">
        <v>649</v>
      </c>
      <c r="E40" s="136"/>
      <c r="F40" s="136" t="s">
        <v>494</v>
      </c>
      <c r="G40" s="138" t="s">
        <v>500</v>
      </c>
      <c r="H40" s="143" t="s">
        <v>587</v>
      </c>
      <c r="I40" s="144">
        <v>45553</v>
      </c>
      <c r="J40" s="138" t="s">
        <v>489</v>
      </c>
      <c r="K40" s="144">
        <v>45292</v>
      </c>
      <c r="L40" s="144">
        <v>45991</v>
      </c>
      <c r="M40" s="175">
        <v>10000</v>
      </c>
      <c r="N40" s="175">
        <v>3000</v>
      </c>
      <c r="O40" s="175">
        <f t="shared" si="0"/>
        <v>13000</v>
      </c>
      <c r="P40" s="176"/>
      <c r="Q40" s="138" t="s">
        <v>819</v>
      </c>
    </row>
    <row r="41" spans="1:17" ht="46.5" customHeight="1" x14ac:dyDescent="0.35">
      <c r="A41" s="138" t="s">
        <v>820</v>
      </c>
      <c r="B41" s="143" t="s">
        <v>821</v>
      </c>
      <c r="C41" s="138" t="s">
        <v>822</v>
      </c>
      <c r="D41" s="138" t="s">
        <v>670</v>
      </c>
      <c r="E41" s="136"/>
      <c r="F41" s="136" t="s">
        <v>177</v>
      </c>
      <c r="G41" s="138" t="s">
        <v>496</v>
      </c>
      <c r="H41" s="143" t="s">
        <v>823</v>
      </c>
      <c r="I41" s="144">
        <v>45558</v>
      </c>
      <c r="J41" s="138" t="s">
        <v>489</v>
      </c>
      <c r="K41" s="144">
        <v>45627</v>
      </c>
      <c r="L41" s="144">
        <v>46356</v>
      </c>
      <c r="M41" s="175">
        <v>39056</v>
      </c>
      <c r="N41" s="175">
        <v>0</v>
      </c>
      <c r="O41" s="175">
        <f t="shared" si="0"/>
        <v>39056</v>
      </c>
      <c r="P41" s="176"/>
      <c r="Q41" s="138" t="s">
        <v>824</v>
      </c>
    </row>
    <row r="42" spans="1:17" ht="46.5" customHeight="1" x14ac:dyDescent="0.35">
      <c r="A42" s="138" t="s">
        <v>825</v>
      </c>
      <c r="B42" s="143" t="s">
        <v>826</v>
      </c>
      <c r="C42" s="138" t="s">
        <v>275</v>
      </c>
      <c r="D42" s="138" t="s">
        <v>381</v>
      </c>
      <c r="E42" s="136"/>
      <c r="F42" s="136" t="s">
        <v>211</v>
      </c>
      <c r="G42" s="138" t="s">
        <v>827</v>
      </c>
      <c r="H42" s="143" t="s">
        <v>826</v>
      </c>
      <c r="I42" s="144">
        <v>45558</v>
      </c>
      <c r="J42" s="138" t="s">
        <v>489</v>
      </c>
      <c r="K42" s="144">
        <v>45536</v>
      </c>
      <c r="L42" s="144">
        <v>45838</v>
      </c>
      <c r="M42" s="175">
        <v>55365</v>
      </c>
      <c r="N42" s="175">
        <v>5537</v>
      </c>
      <c r="O42" s="175">
        <f t="shared" si="0"/>
        <v>60902</v>
      </c>
      <c r="P42" s="176"/>
    </row>
    <row r="43" spans="1:17" ht="46.5" customHeight="1" x14ac:dyDescent="0.35">
      <c r="A43" s="138" t="s">
        <v>828</v>
      </c>
      <c r="B43" s="143" t="s">
        <v>829</v>
      </c>
      <c r="C43" s="138" t="s">
        <v>590</v>
      </c>
      <c r="D43" s="138" t="s">
        <v>210</v>
      </c>
      <c r="E43" s="136"/>
      <c r="F43" s="136" t="s">
        <v>177</v>
      </c>
      <c r="G43" s="138" t="s">
        <v>488</v>
      </c>
      <c r="H43" s="143" t="s">
        <v>507</v>
      </c>
      <c r="I43" s="144">
        <v>45560</v>
      </c>
      <c r="J43" s="138" t="s">
        <v>489</v>
      </c>
      <c r="K43" s="144">
        <v>45839</v>
      </c>
      <c r="L43" s="144">
        <v>47299</v>
      </c>
      <c r="M43" s="175">
        <v>400000</v>
      </c>
      <c r="N43" s="175">
        <v>188000</v>
      </c>
      <c r="O43" s="175">
        <f t="shared" si="0"/>
        <v>588000</v>
      </c>
      <c r="P43" s="176"/>
    </row>
    <row r="44" spans="1:17" ht="46.5" customHeight="1" x14ac:dyDescent="0.35">
      <c r="A44" s="138" t="s">
        <v>832</v>
      </c>
      <c r="B44" s="143" t="s">
        <v>833</v>
      </c>
      <c r="C44" s="138" t="s">
        <v>275</v>
      </c>
      <c r="D44" s="138" t="s">
        <v>381</v>
      </c>
      <c r="E44" s="136" t="s">
        <v>834</v>
      </c>
      <c r="F44" s="136" t="s">
        <v>211</v>
      </c>
      <c r="G44" s="138" t="s">
        <v>514</v>
      </c>
      <c r="H44" s="143" t="s">
        <v>425</v>
      </c>
      <c r="I44" s="144">
        <v>45561</v>
      </c>
      <c r="J44" s="138" t="s">
        <v>489</v>
      </c>
      <c r="K44" s="144">
        <v>45474</v>
      </c>
      <c r="L44" s="144">
        <v>45838</v>
      </c>
      <c r="M44" s="175">
        <v>54545</v>
      </c>
      <c r="N44" s="175">
        <v>5455</v>
      </c>
      <c r="O44" s="175">
        <f t="shared" si="0"/>
        <v>60000</v>
      </c>
      <c r="P44" s="176"/>
    </row>
    <row r="45" spans="1:17" ht="46.5" customHeight="1" x14ac:dyDescent="0.35">
      <c r="A45" s="138" t="s">
        <v>835</v>
      </c>
      <c r="B45" s="143" t="s">
        <v>836</v>
      </c>
      <c r="C45" s="138" t="s">
        <v>275</v>
      </c>
      <c r="D45" s="138" t="s">
        <v>381</v>
      </c>
      <c r="E45" s="136"/>
      <c r="F45" s="136" t="s">
        <v>211</v>
      </c>
      <c r="G45" s="138" t="s">
        <v>827</v>
      </c>
      <c r="H45" s="143" t="s">
        <v>837</v>
      </c>
      <c r="I45" s="144">
        <v>45561</v>
      </c>
      <c r="J45" s="138" t="s">
        <v>489</v>
      </c>
      <c r="K45" s="144">
        <v>45474</v>
      </c>
      <c r="L45" s="144">
        <v>45838</v>
      </c>
      <c r="M45" s="175">
        <v>201813</v>
      </c>
      <c r="N45" s="175">
        <v>20181</v>
      </c>
      <c r="O45" s="175">
        <f t="shared" si="0"/>
        <v>221994</v>
      </c>
      <c r="P45" s="176"/>
    </row>
    <row r="46" spans="1:17" ht="46.5" customHeight="1" x14ac:dyDescent="0.35">
      <c r="A46" s="138" t="s">
        <v>830</v>
      </c>
      <c r="B46" s="143" t="s">
        <v>831</v>
      </c>
      <c r="C46" s="138" t="s">
        <v>678</v>
      </c>
      <c r="D46" s="138" t="s">
        <v>679</v>
      </c>
      <c r="E46" s="136"/>
      <c r="F46" s="136" t="s">
        <v>511</v>
      </c>
      <c r="G46" s="138" t="s">
        <v>488</v>
      </c>
      <c r="H46" s="143" t="s">
        <v>507</v>
      </c>
      <c r="I46" s="144">
        <v>45561</v>
      </c>
      <c r="J46" s="138" t="s">
        <v>489</v>
      </c>
      <c r="K46" s="144">
        <v>45839</v>
      </c>
      <c r="L46" s="144">
        <v>47299</v>
      </c>
      <c r="M46" s="175">
        <v>400000</v>
      </c>
      <c r="N46" s="175">
        <v>188000</v>
      </c>
      <c r="O46" s="175">
        <f t="shared" si="0"/>
        <v>588000</v>
      </c>
      <c r="P46" s="176"/>
    </row>
    <row r="47" spans="1:17" ht="20.5" customHeight="1" x14ac:dyDescent="0.35">
      <c r="A47" s="321" t="s">
        <v>838</v>
      </c>
      <c r="H47" s="138"/>
      <c r="I47" s="144"/>
      <c r="K47" s="144" t="s">
        <v>531</v>
      </c>
      <c r="L47" s="178">
        <f>COUNT(M2:M17)</f>
        <v>16</v>
      </c>
      <c r="M47" s="177">
        <f>SUM(M2:M17)</f>
        <v>8860537</v>
      </c>
      <c r="N47" s="175">
        <f>SUM(N2:N17)</f>
        <v>1476969</v>
      </c>
      <c r="O47" s="175">
        <f t="shared" si="0"/>
        <v>10337506</v>
      </c>
      <c r="P47" s="175"/>
    </row>
    <row r="48" spans="1:17" ht="19" customHeight="1" x14ac:dyDescent="0.35">
      <c r="B48" s="143"/>
      <c r="F48" s="143"/>
      <c r="H48" s="143"/>
      <c r="I48" s="144"/>
      <c r="K48" s="144" t="s">
        <v>532</v>
      </c>
      <c r="L48" s="178">
        <f>COUNT(M18:M33)</f>
        <v>16</v>
      </c>
      <c r="M48" s="177">
        <f>SUM(M18:M33)</f>
        <v>4747726</v>
      </c>
      <c r="N48" s="175">
        <f>SUM(N18:N33)</f>
        <v>586801</v>
      </c>
      <c r="O48" s="175">
        <f t="shared" si="0"/>
        <v>5334527</v>
      </c>
      <c r="P48" s="175"/>
    </row>
    <row r="49" spans="1:21" ht="19" customHeight="1" x14ac:dyDescent="0.35">
      <c r="B49" s="143"/>
      <c r="F49" s="322"/>
      <c r="H49" s="143"/>
      <c r="I49" s="144"/>
      <c r="K49" s="144" t="s">
        <v>533</v>
      </c>
      <c r="L49" s="178">
        <f>COUNT(M34:M46)</f>
        <v>13</v>
      </c>
      <c r="M49" s="177">
        <f>SUM(M34:M46)</f>
        <v>3099896</v>
      </c>
      <c r="N49" s="175">
        <f>SUM(N34:N46)</f>
        <v>613280</v>
      </c>
      <c r="O49" s="175">
        <f t="shared" si="0"/>
        <v>3713176</v>
      </c>
      <c r="P49" s="305"/>
      <c r="Q49" s="179"/>
      <c r="S49" s="176"/>
      <c r="T49" s="176"/>
      <c r="U49" s="176"/>
    </row>
    <row r="50" spans="1:21" ht="19" customHeight="1" x14ac:dyDescent="0.35">
      <c r="B50" s="143"/>
      <c r="F50" s="143"/>
      <c r="H50" s="143"/>
      <c r="I50" s="144"/>
      <c r="K50" s="144" t="s">
        <v>534</v>
      </c>
      <c r="L50" s="178">
        <f>COUNT(#REF!)</f>
        <v>0</v>
      </c>
      <c r="M50" s="177" t="e">
        <f>SUM(#REF!)</f>
        <v>#REF!</v>
      </c>
      <c r="N50" s="175" t="e">
        <f>SUM(#REF!)</f>
        <v>#REF!</v>
      </c>
      <c r="O50" s="175" t="e">
        <f t="shared" si="0"/>
        <v>#REF!</v>
      </c>
      <c r="P50" s="175"/>
      <c r="S50" s="176"/>
      <c r="T50" s="176"/>
      <c r="U50" s="176"/>
    </row>
    <row r="51" spans="1:21" ht="19" customHeight="1" x14ac:dyDescent="0.35">
      <c r="B51" s="143"/>
      <c r="F51" s="143"/>
      <c r="H51" s="143"/>
      <c r="I51" s="144"/>
      <c r="K51" s="144" t="s">
        <v>535</v>
      </c>
      <c r="L51" s="178">
        <f>COUNT(#REF!)</f>
        <v>0</v>
      </c>
      <c r="M51" s="177" t="e">
        <f>SUM(#REF!)</f>
        <v>#REF!</v>
      </c>
      <c r="N51" s="175" t="e">
        <f>SUM(#REF!)</f>
        <v>#REF!</v>
      </c>
      <c r="O51" s="175" t="e">
        <f>SUM(M51:N51)</f>
        <v>#REF!</v>
      </c>
      <c r="P51" s="175"/>
    </row>
    <row r="52" spans="1:21" ht="19" customHeight="1" x14ac:dyDescent="0.35">
      <c r="B52" s="143"/>
      <c r="F52" s="143"/>
      <c r="H52" s="143"/>
      <c r="I52" s="144"/>
      <c r="K52" s="144" t="s">
        <v>536</v>
      </c>
      <c r="L52" s="178">
        <f>COUNT(#REF!)</f>
        <v>0</v>
      </c>
      <c r="M52" s="177" t="e">
        <f>SUM(#REF!)</f>
        <v>#REF!</v>
      </c>
      <c r="N52" s="175" t="e">
        <f>SUM(#REF!)</f>
        <v>#REF!</v>
      </c>
      <c r="O52" s="175" t="e">
        <f>SUM(M52:N52)</f>
        <v>#REF!</v>
      </c>
      <c r="P52" s="175"/>
    </row>
    <row r="53" spans="1:21" x14ac:dyDescent="0.35">
      <c r="B53" s="138"/>
      <c r="K53" s="174" t="s">
        <v>537</v>
      </c>
      <c r="L53" s="142">
        <f>COUNT(M2:M46)</f>
        <v>45</v>
      </c>
      <c r="M53" s="179">
        <f>SUM(M2:M46)</f>
        <v>16708159</v>
      </c>
      <c r="N53" s="179">
        <f>SUM(N2:N46)</f>
        <v>2677050</v>
      </c>
      <c r="O53" s="179">
        <f>SUM(M53:N53)</f>
        <v>19385209</v>
      </c>
      <c r="P53" s="179">
        <f>SUM(P2:P46)</f>
        <v>3228180.5300000003</v>
      </c>
    </row>
    <row r="54" spans="1:21" x14ac:dyDescent="0.35">
      <c r="M54" s="257"/>
    </row>
    <row r="55" spans="1:21" x14ac:dyDescent="0.35">
      <c r="K55" s="138" t="s">
        <v>614</v>
      </c>
      <c r="L55" s="182">
        <f>COUNT(#REF!)</f>
        <v>0</v>
      </c>
      <c r="M55" s="176" t="e">
        <f>SUM(#REF!)</f>
        <v>#REF!</v>
      </c>
      <c r="N55" s="176" t="e">
        <f>SUM(#REF!)</f>
        <v>#REF!</v>
      </c>
      <c r="O55" s="176" t="e">
        <f t="shared" ref="O55:O59" si="1">SUM(M55:N55)</f>
        <v>#REF!</v>
      </c>
      <c r="P55" s="176"/>
    </row>
    <row r="56" spans="1:21" x14ac:dyDescent="0.35">
      <c r="K56" s="138" t="s">
        <v>615</v>
      </c>
      <c r="L56" s="182">
        <f>COUNT(#REF!)</f>
        <v>0</v>
      </c>
      <c r="M56" s="176" t="e">
        <f>SUM(#REF!)</f>
        <v>#REF!</v>
      </c>
      <c r="N56" s="176" t="e">
        <f>SUM(#REF!)</f>
        <v>#REF!</v>
      </c>
      <c r="O56" s="176" t="e">
        <f t="shared" si="1"/>
        <v>#REF!</v>
      </c>
      <c r="P56" s="176"/>
      <c r="R56" s="176"/>
    </row>
    <row r="57" spans="1:21" x14ac:dyDescent="0.35">
      <c r="K57" s="138" t="s">
        <v>616</v>
      </c>
      <c r="L57" s="182">
        <f>COUNT(#REF!)</f>
        <v>0</v>
      </c>
      <c r="M57" s="304" t="e">
        <f>SUM(#REF!)</f>
        <v>#REF!</v>
      </c>
      <c r="N57" s="304" t="e">
        <f>SUM(#REF!)</f>
        <v>#REF!</v>
      </c>
      <c r="O57" s="176" t="e">
        <f>SUM(M57:N57)</f>
        <v>#REF!</v>
      </c>
      <c r="P57" s="176"/>
      <c r="Q57" s="176"/>
    </row>
    <row r="58" spans="1:21" x14ac:dyDescent="0.35">
      <c r="K58" s="138" t="s">
        <v>617</v>
      </c>
      <c r="L58" s="182">
        <f>COUNT(#REF!)</f>
        <v>0</v>
      </c>
      <c r="M58" s="304" t="e">
        <f>SUM(#REF!)</f>
        <v>#REF!</v>
      </c>
      <c r="N58" s="304" t="e">
        <f>SUM(#REF!)</f>
        <v>#REF!</v>
      </c>
      <c r="O58" s="176" t="e">
        <f>SUM(M58:N58)</f>
        <v>#REF!</v>
      </c>
      <c r="P58" s="176"/>
      <c r="Q58" s="323"/>
    </row>
    <row r="59" spans="1:21" x14ac:dyDescent="0.35">
      <c r="K59" s="138" t="s">
        <v>618</v>
      </c>
      <c r="L59" s="182">
        <f>COUNT(#REF!)</f>
        <v>0</v>
      </c>
      <c r="M59" s="304" t="e">
        <f>SUM(#REF!)</f>
        <v>#REF!</v>
      </c>
      <c r="N59" s="304" t="e">
        <f>SUM(#REF!)</f>
        <v>#REF!</v>
      </c>
      <c r="O59" s="176" t="e">
        <f t="shared" si="1"/>
        <v>#REF!</v>
      </c>
      <c r="P59" s="176"/>
      <c r="Q59" s="176"/>
    </row>
    <row r="60" spans="1:21" x14ac:dyDescent="0.35">
      <c r="K60" s="138" t="s">
        <v>619</v>
      </c>
      <c r="L60" s="182">
        <f>COUNT(#REF!)</f>
        <v>0</v>
      </c>
      <c r="M60" s="304" t="e">
        <f>SUM(#REF!)</f>
        <v>#REF!</v>
      </c>
      <c r="N60" s="304" t="e">
        <f>SUM(#REF!)</f>
        <v>#REF!</v>
      </c>
      <c r="O60" s="176" t="e">
        <f>SUM(M60:N60)</f>
        <v>#REF!</v>
      </c>
      <c r="P60" s="176"/>
    </row>
    <row r="61" spans="1:21" x14ac:dyDescent="0.35">
      <c r="K61" s="174" t="s">
        <v>620</v>
      </c>
      <c r="L61" s="142">
        <f>SUM(L53:L60)</f>
        <v>45</v>
      </c>
      <c r="M61" s="179" t="e">
        <f>SUM(M53:M60)</f>
        <v>#REF!</v>
      </c>
      <c r="N61" s="179" t="e">
        <f>SUM(N53:N60)</f>
        <v>#REF!</v>
      </c>
      <c r="O61" s="179" t="e">
        <f>SUM(M61:N61)</f>
        <v>#REF!</v>
      </c>
      <c r="P61" s="179"/>
    </row>
    <row r="63" spans="1:21" x14ac:dyDescent="0.35">
      <c r="A63" s="174" t="s">
        <v>839</v>
      </c>
    </row>
    <row r="64" spans="1:21" x14ac:dyDescent="0.35">
      <c r="B64" s="141" t="s">
        <v>808</v>
      </c>
    </row>
    <row r="65" ht="33.65" customHeight="1" x14ac:dyDescent="0.35"/>
    <row r="66" ht="33.65" customHeight="1" x14ac:dyDescent="0.35"/>
    <row r="67" ht="33.65" customHeight="1" x14ac:dyDescent="0.35"/>
    <row r="68" ht="33.65" customHeight="1" x14ac:dyDescent="0.35"/>
    <row r="69" ht="33.65" customHeight="1" x14ac:dyDescent="0.35"/>
    <row r="70" ht="33.65" customHeight="1" x14ac:dyDescent="0.35"/>
    <row r="71" ht="33.65" customHeight="1" x14ac:dyDescent="0.35"/>
    <row r="72" ht="33.65" customHeight="1" x14ac:dyDescent="0.35"/>
    <row r="73" ht="33.65" customHeight="1" x14ac:dyDescent="0.35"/>
    <row r="74" ht="33.65" customHeight="1" x14ac:dyDescent="0.35"/>
    <row r="75" ht="33.65" customHeight="1" x14ac:dyDescent="0.35"/>
    <row r="76" ht="33.65" customHeight="1" x14ac:dyDescent="0.35"/>
    <row r="77" ht="33.65" customHeight="1" x14ac:dyDescent="0.35"/>
    <row r="78" ht="33.65" customHeight="1" x14ac:dyDescent="0.35"/>
    <row r="79" ht="33.65" customHeight="1" x14ac:dyDescent="0.35"/>
    <row r="80" ht="33.65" customHeight="1" x14ac:dyDescent="0.35"/>
    <row r="81" ht="33.65" customHeight="1" x14ac:dyDescent="0.35"/>
    <row r="82" ht="33.65" customHeight="1" x14ac:dyDescent="0.35"/>
    <row r="83" ht="33.65" customHeight="1" x14ac:dyDescent="0.35"/>
    <row r="84" ht="33.65" customHeight="1" x14ac:dyDescent="0.35"/>
    <row r="92" ht="47.5" customHeight="1" x14ac:dyDescent="0.35"/>
    <row r="93" ht="36.65" customHeight="1" x14ac:dyDescent="0.35"/>
    <row r="94" ht="36.65" customHeight="1" x14ac:dyDescent="0.35"/>
    <row r="95" ht="36.65" customHeight="1" x14ac:dyDescent="0.35"/>
    <row r="96" ht="36.65" customHeight="1" x14ac:dyDescent="0.35"/>
    <row r="97" ht="36.65" customHeight="1" x14ac:dyDescent="0.35"/>
    <row r="98" ht="36.65" customHeight="1" x14ac:dyDescent="0.35"/>
    <row r="99" ht="36.65" customHeight="1" x14ac:dyDescent="0.35"/>
    <row r="100" ht="36.65" customHeight="1" x14ac:dyDescent="0.35"/>
    <row r="101" ht="36.65" customHeight="1" x14ac:dyDescent="0.35"/>
    <row r="102" ht="36.65" customHeight="1" x14ac:dyDescent="0.35"/>
    <row r="103" ht="36.65" customHeight="1" x14ac:dyDescent="0.35"/>
    <row r="104" ht="36.65" customHeight="1" x14ac:dyDescent="0.35"/>
    <row r="105" ht="36.65" customHeight="1" x14ac:dyDescent="0.35"/>
    <row r="106" ht="36.65" customHeight="1" x14ac:dyDescent="0.35"/>
    <row r="107" ht="36.65" customHeight="1" x14ac:dyDescent="0.35"/>
    <row r="108" ht="36.65" customHeight="1" x14ac:dyDescent="0.35"/>
    <row r="109" ht="36.65" customHeight="1" x14ac:dyDescent="0.35"/>
    <row r="110" ht="36.65" customHeight="1" x14ac:dyDescent="0.35"/>
    <row r="111" ht="36.65" customHeight="1" x14ac:dyDescent="0.35"/>
    <row r="112" ht="36.65" customHeight="1" x14ac:dyDescent="0.35"/>
    <row r="113" ht="36.65" customHeight="1" x14ac:dyDescent="0.35"/>
    <row r="114" ht="36.65" customHeight="1" x14ac:dyDescent="0.35"/>
    <row r="115" ht="36.65" customHeight="1" x14ac:dyDescent="0.35"/>
    <row r="116" ht="36.65" customHeight="1" x14ac:dyDescent="0.35"/>
    <row r="117" ht="36.65" customHeight="1" x14ac:dyDescent="0.35"/>
    <row r="118" ht="36.65" customHeight="1" x14ac:dyDescent="0.35"/>
    <row r="119" ht="36.65" customHeight="1" x14ac:dyDescent="0.35"/>
    <row r="120" ht="36.65" customHeight="1" x14ac:dyDescent="0.35"/>
    <row r="121" ht="36.65" customHeight="1" x14ac:dyDescent="0.35"/>
    <row r="122" ht="36.65" customHeight="1" x14ac:dyDescent="0.35"/>
    <row r="123" ht="36.65" customHeight="1" x14ac:dyDescent="0.35"/>
    <row r="124" ht="36.65" customHeight="1" x14ac:dyDescent="0.35"/>
    <row r="125" ht="36.65" customHeight="1" x14ac:dyDescent="0.35"/>
    <row r="126" ht="36.65" customHeight="1" x14ac:dyDescent="0.35"/>
    <row r="127" ht="36.65" customHeight="1" x14ac:dyDescent="0.35"/>
    <row r="128" ht="36.65" customHeight="1" x14ac:dyDescent="0.35"/>
    <row r="129" ht="36.65" customHeight="1" x14ac:dyDescent="0.35"/>
    <row r="130" ht="36.65" customHeight="1" x14ac:dyDescent="0.35"/>
    <row r="131" ht="36.65" customHeight="1" x14ac:dyDescent="0.35"/>
    <row r="132" ht="36.65" customHeight="1" x14ac:dyDescent="0.35"/>
    <row r="133" ht="36.65" customHeight="1" x14ac:dyDescent="0.35"/>
    <row r="134" ht="36.65" customHeight="1" x14ac:dyDescent="0.35"/>
    <row r="135" ht="36.65" customHeight="1" x14ac:dyDescent="0.35"/>
    <row r="136" ht="36.65" customHeight="1" x14ac:dyDescent="0.35"/>
    <row r="137" ht="36.65" customHeight="1" x14ac:dyDescent="0.35"/>
    <row r="138" ht="36.65" customHeight="1" x14ac:dyDescent="0.35"/>
    <row r="139" ht="36.65" customHeight="1" x14ac:dyDescent="0.35"/>
    <row r="140" ht="36.65" customHeight="1" x14ac:dyDescent="0.35"/>
    <row r="141" ht="36.65" customHeight="1" x14ac:dyDescent="0.35"/>
    <row r="142" ht="36.65" customHeight="1" x14ac:dyDescent="0.35"/>
    <row r="143" ht="20.5" customHeight="1" x14ac:dyDescent="0.35"/>
    <row r="144" ht="19" customHeight="1" x14ac:dyDescent="0.35"/>
  </sheetData>
  <sortState xmlns:xlrd2="http://schemas.microsoft.com/office/spreadsheetml/2017/richdata2" ref="A2:P75">
    <sortCondition ref="A2:A75"/>
  </sortState>
  <hyperlinks>
    <hyperlink ref="G1" r:id="rId1" display="javascript://" xr:uid="{B2949E22-7E16-4F57-A308-45DD0C172DE5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8"/>
  <sheetViews>
    <sheetView zoomScaleNormal="100" workbookViewId="0">
      <pane ySplit="2" topLeftCell="A3" activePane="bottomLeft" state="frozen"/>
      <selection pane="bottomLeft" activeCell="P4" sqref="P4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353" t="s">
        <v>555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customHeight="1" x14ac:dyDescent="0.35">
      <c r="A3" s="138" t="s">
        <v>801</v>
      </c>
      <c r="B3" s="143" t="s">
        <v>802</v>
      </c>
      <c r="C3" s="138" t="s">
        <v>493</v>
      </c>
      <c r="D3" s="138" t="s">
        <v>803</v>
      </c>
      <c r="E3" s="138" t="s">
        <v>804</v>
      </c>
      <c r="F3" s="136" t="s">
        <v>494</v>
      </c>
      <c r="G3" s="138" t="s">
        <v>491</v>
      </c>
      <c r="H3" s="143" t="s">
        <v>805</v>
      </c>
      <c r="I3" s="144">
        <v>45545</v>
      </c>
      <c r="J3" s="138" t="s">
        <v>489</v>
      </c>
      <c r="K3" s="144">
        <v>45658</v>
      </c>
      <c r="L3" s="144">
        <v>46965</v>
      </c>
      <c r="M3" s="175">
        <v>1470989</v>
      </c>
      <c r="N3" s="175">
        <v>29498</v>
      </c>
      <c r="O3" s="175">
        <f t="shared" ref="O3:O4" si="0">SUM(M3:N3)</f>
        <v>1500487</v>
      </c>
      <c r="P3" s="176"/>
    </row>
    <row r="4" spans="1:26" s="138" customFormat="1" ht="46.5" customHeight="1" x14ac:dyDescent="0.35">
      <c r="A4" s="138" t="s">
        <v>817</v>
      </c>
      <c r="B4" s="143" t="s">
        <v>818</v>
      </c>
      <c r="C4" s="138" t="s">
        <v>539</v>
      </c>
      <c r="D4" s="138" t="s">
        <v>649</v>
      </c>
      <c r="E4" s="136"/>
      <c r="F4" s="136" t="s">
        <v>494</v>
      </c>
      <c r="G4" s="138" t="s">
        <v>500</v>
      </c>
      <c r="H4" s="143" t="s">
        <v>587</v>
      </c>
      <c r="I4" s="144">
        <v>45553</v>
      </c>
      <c r="J4" s="138" t="s">
        <v>489</v>
      </c>
      <c r="K4" s="144">
        <v>45292</v>
      </c>
      <c r="L4" s="144">
        <v>45991</v>
      </c>
      <c r="M4" s="175">
        <v>10000</v>
      </c>
      <c r="N4" s="175">
        <v>3000</v>
      </c>
      <c r="O4" s="175">
        <f t="shared" si="0"/>
        <v>13000</v>
      </c>
      <c r="P4" s="138" t="s">
        <v>819</v>
      </c>
    </row>
    <row r="5" spans="1:26" s="137" customFormat="1" ht="20.149999999999999" customHeight="1" x14ac:dyDescent="0.35">
      <c r="A5" s="17"/>
      <c r="B5" s="123"/>
      <c r="C5" s="16"/>
      <c r="D5" s="16"/>
      <c r="E5" s="16"/>
      <c r="F5" s="16"/>
      <c r="G5" s="16"/>
      <c r="H5" s="16"/>
      <c r="I5" s="146"/>
      <c r="J5" s="125"/>
      <c r="K5" s="113" t="s">
        <v>556</v>
      </c>
      <c r="L5" s="126">
        <f>COUNT(M3:M4)</f>
        <v>2</v>
      </c>
      <c r="M5" s="159">
        <f>SUM(M3:M4)</f>
        <v>1480989</v>
      </c>
      <c r="N5" s="159">
        <f>SUM(N3:N4)</f>
        <v>32498</v>
      </c>
      <c r="O5" s="159">
        <f>SUM(O3:O4)</f>
        <v>1513487</v>
      </c>
      <c r="P5" s="17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16" t="s">
        <v>184</v>
      </c>
      <c r="N6" s="117" t="s">
        <v>184</v>
      </c>
      <c r="O6" s="117"/>
      <c r="P6" s="115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15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15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15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15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5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15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5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989"/>
  <sheetViews>
    <sheetView topLeftCell="C1" zoomScaleNormal="100" workbookViewId="0">
      <selection activeCell="J16" sqref="J16"/>
    </sheetView>
  </sheetViews>
  <sheetFormatPr defaultColWidth="12.58203125" defaultRowHeight="15" customHeight="1" x14ac:dyDescent="0.3"/>
  <cols>
    <col min="1" max="1" width="12.58203125" style="137" customWidth="1"/>
    <col min="2" max="2" width="8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" style="137" customWidth="1"/>
    <col min="7" max="7" width="64.33203125" style="191" customWidth="1"/>
    <col min="8" max="8" width="15.75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56" t="s">
        <v>557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8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972</v>
      </c>
      <c r="J2" s="203" t="s">
        <v>973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84">
        <v>21704</v>
      </c>
      <c r="B3" s="285" t="s">
        <v>625</v>
      </c>
      <c r="C3" s="285" t="s">
        <v>218</v>
      </c>
      <c r="D3" s="285" t="s">
        <v>219</v>
      </c>
      <c r="E3" s="285" t="s">
        <v>220</v>
      </c>
      <c r="F3" s="285" t="s">
        <v>221</v>
      </c>
      <c r="G3" s="286" t="s">
        <v>851</v>
      </c>
      <c r="H3" s="287">
        <v>45474</v>
      </c>
      <c r="I3" s="288">
        <v>8010</v>
      </c>
      <c r="J3" s="288">
        <v>990</v>
      </c>
      <c r="K3" s="288">
        <v>9000</v>
      </c>
      <c r="L3" s="285" t="s">
        <v>621</v>
      </c>
    </row>
    <row r="4" spans="1:26" s="151" customFormat="1" ht="30" customHeight="1" x14ac:dyDescent="0.35">
      <c r="A4" s="284">
        <v>21703</v>
      </c>
      <c r="B4" s="285" t="s">
        <v>651</v>
      </c>
      <c r="C4" s="285" t="s">
        <v>218</v>
      </c>
      <c r="D4" s="285" t="s">
        <v>219</v>
      </c>
      <c r="E4" s="285" t="s">
        <v>220</v>
      </c>
      <c r="F4" s="285" t="s">
        <v>221</v>
      </c>
      <c r="G4" s="286" t="s">
        <v>538</v>
      </c>
      <c r="H4" s="287">
        <v>45536</v>
      </c>
      <c r="I4" s="288">
        <v>252778</v>
      </c>
      <c r="J4" s="288">
        <v>20222</v>
      </c>
      <c r="K4" s="288">
        <v>273000</v>
      </c>
      <c r="L4" s="285"/>
    </row>
    <row r="5" spans="1:26" s="151" customFormat="1" ht="30" customHeight="1" x14ac:dyDescent="0.35">
      <c r="A5" s="284">
        <v>21704</v>
      </c>
      <c r="B5" s="285" t="s">
        <v>650</v>
      </c>
      <c r="C5" s="285" t="s">
        <v>589</v>
      </c>
      <c r="D5" s="285" t="s">
        <v>247</v>
      </c>
      <c r="E5" s="285" t="s">
        <v>220</v>
      </c>
      <c r="F5" s="285" t="s">
        <v>221</v>
      </c>
      <c r="G5" s="286" t="s">
        <v>538</v>
      </c>
      <c r="H5" s="287">
        <v>45536</v>
      </c>
      <c r="I5" s="288">
        <v>68106</v>
      </c>
      <c r="J5" s="288">
        <v>3405</v>
      </c>
      <c r="K5" s="288">
        <v>71511</v>
      </c>
      <c r="L5" s="285"/>
    </row>
    <row r="6" spans="1:26" s="151" customFormat="1" ht="30" customHeight="1" thickBot="1" x14ac:dyDescent="0.4">
      <c r="A6" s="329">
        <v>21989</v>
      </c>
      <c r="B6" s="330" t="s">
        <v>852</v>
      </c>
      <c r="C6" s="330" t="s">
        <v>611</v>
      </c>
      <c r="D6" s="330" t="s">
        <v>394</v>
      </c>
      <c r="E6" s="330" t="s">
        <v>220</v>
      </c>
      <c r="F6" s="330" t="s">
        <v>853</v>
      </c>
      <c r="G6" s="331" t="s">
        <v>542</v>
      </c>
      <c r="H6" s="332">
        <v>45536</v>
      </c>
      <c r="I6" s="334">
        <v>85232.48</v>
      </c>
      <c r="J6" s="334">
        <v>7411.52</v>
      </c>
      <c r="K6" s="334">
        <v>92644</v>
      </c>
      <c r="L6" s="330"/>
    </row>
    <row r="7" spans="1:26" ht="30.75" customHeight="1" x14ac:dyDescent="0.35">
      <c r="A7" s="208"/>
      <c r="B7" s="207"/>
      <c r="C7" s="207"/>
      <c r="D7" s="207"/>
      <c r="E7" s="207"/>
      <c r="F7" s="207"/>
      <c r="G7" s="210" t="s">
        <v>556</v>
      </c>
      <c r="H7" s="211">
        <f>COUNT(I3:I6)</f>
        <v>4</v>
      </c>
      <c r="I7" s="212">
        <f>SUM(I3:I6)</f>
        <v>414126.48</v>
      </c>
      <c r="J7" s="212">
        <f>SUM(J3:J6)</f>
        <v>32028.52</v>
      </c>
      <c r="K7" s="212">
        <f>SUM(K3:K6)</f>
        <v>446155</v>
      </c>
      <c r="L7" s="207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 ht="15.5" x14ac:dyDescent="0.35">
      <c r="A8" s="189"/>
      <c r="B8" s="190"/>
      <c r="C8" s="151"/>
      <c r="D8" s="151"/>
      <c r="E8" s="151"/>
      <c r="F8" s="151"/>
      <c r="G8" s="204"/>
      <c r="H8" s="205"/>
      <c r="I8" s="206"/>
      <c r="J8" s="206"/>
      <c r="K8" s="206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15.5" x14ac:dyDescent="0.35">
      <c r="A9" s="189"/>
      <c r="B9" s="190"/>
      <c r="C9" s="151"/>
      <c r="E9" s="283"/>
      <c r="F9" s="283"/>
      <c r="G9" s="283" t="s">
        <v>850</v>
      </c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 ht="15.5" x14ac:dyDescent="0.35">
      <c r="A10" s="189"/>
      <c r="B10" s="190"/>
      <c r="C10" s="151"/>
      <c r="D10" s="151"/>
      <c r="E10" s="151"/>
      <c r="F10" s="151"/>
      <c r="G10" s="189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15.5" x14ac:dyDescent="0.35">
      <c r="A11" s="189"/>
      <c r="B11" s="190"/>
      <c r="C11" s="151"/>
      <c r="D11" s="151"/>
      <c r="E11" s="151"/>
      <c r="F11" s="151"/>
      <c r="G11" s="189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15.5" x14ac:dyDescent="0.35">
      <c r="A12" s="189"/>
      <c r="B12" s="190"/>
      <c r="C12" s="151"/>
      <c r="D12" s="151"/>
      <c r="E12" s="151"/>
      <c r="F12" s="151"/>
      <c r="G12" s="189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15.5" x14ac:dyDescent="0.35">
      <c r="A13" s="189"/>
      <c r="B13" s="190"/>
      <c r="C13" s="151"/>
      <c r="D13" s="151"/>
      <c r="E13" s="151"/>
      <c r="F13" s="151"/>
      <c r="G13" s="189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15.5" x14ac:dyDescent="0.35">
      <c r="A14" s="189"/>
      <c r="B14" s="190"/>
      <c r="C14" s="151"/>
      <c r="D14" s="151"/>
      <c r="E14" s="151"/>
      <c r="F14" s="151"/>
      <c r="G14" s="189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15.5" x14ac:dyDescent="0.35">
      <c r="A15" s="189"/>
      <c r="B15" s="190"/>
      <c r="C15" s="151"/>
      <c r="D15" s="151"/>
      <c r="E15" s="151"/>
      <c r="F15" s="151"/>
      <c r="G15" s="189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15.5" x14ac:dyDescent="0.35">
      <c r="A16" s="189"/>
      <c r="B16" s="190"/>
      <c r="C16" s="151"/>
      <c r="D16" s="151"/>
      <c r="E16" s="151"/>
      <c r="F16" s="151"/>
      <c r="G16" s="189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15.5" x14ac:dyDescent="0.35">
      <c r="A17" s="189"/>
      <c r="B17" s="190"/>
      <c r="C17" s="151"/>
      <c r="D17" s="151"/>
      <c r="E17" s="151"/>
      <c r="F17" s="151"/>
      <c r="G17" s="189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15.5" x14ac:dyDescent="0.35">
      <c r="A18" s="189"/>
      <c r="B18" s="190"/>
      <c r="C18" s="151"/>
      <c r="D18" s="151"/>
      <c r="E18" s="151"/>
      <c r="F18" s="151"/>
      <c r="G18" s="189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15.5" x14ac:dyDescent="0.35">
      <c r="A19" s="189"/>
      <c r="B19" s="190"/>
      <c r="C19" s="151"/>
      <c r="D19" s="151"/>
      <c r="E19" s="151"/>
      <c r="F19" s="151"/>
      <c r="G19" s="189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15.5" x14ac:dyDescent="0.35">
      <c r="A20" s="189"/>
      <c r="B20" s="190"/>
      <c r="C20" s="151"/>
      <c r="D20" s="151"/>
      <c r="E20" s="151"/>
      <c r="F20" s="151"/>
      <c r="G20" s="189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15.5" x14ac:dyDescent="0.35">
      <c r="A21" s="189"/>
      <c r="B21" s="190"/>
      <c r="C21" s="151"/>
      <c r="D21" s="151"/>
      <c r="E21" s="151"/>
      <c r="F21" s="151"/>
      <c r="G21" s="189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15.5" x14ac:dyDescent="0.35">
      <c r="A22" s="189"/>
      <c r="B22" s="190"/>
      <c r="C22" s="151"/>
      <c r="D22" s="151"/>
      <c r="E22" s="151"/>
      <c r="F22" s="151"/>
      <c r="G22" s="189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15.5" x14ac:dyDescent="0.35">
      <c r="A23" s="189"/>
      <c r="B23" s="190"/>
      <c r="C23" s="151"/>
      <c r="D23" s="151"/>
      <c r="E23" s="151"/>
      <c r="F23" s="151"/>
      <c r="G23" s="189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15.5" x14ac:dyDescent="0.35">
      <c r="A24" s="189"/>
      <c r="B24" s="190"/>
      <c r="C24" s="151"/>
      <c r="D24" s="151"/>
      <c r="E24" s="151"/>
      <c r="F24" s="151"/>
      <c r="G24" s="189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15.5" x14ac:dyDescent="0.35">
      <c r="A25" s="189"/>
      <c r="B25" s="190"/>
      <c r="C25" s="151"/>
      <c r="D25" s="151"/>
      <c r="E25" s="151"/>
      <c r="F25" s="151"/>
      <c r="G25" s="189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15.5" x14ac:dyDescent="0.35">
      <c r="A26" s="189"/>
      <c r="B26" s="190"/>
      <c r="C26" s="151"/>
      <c r="D26" s="151"/>
      <c r="E26" s="151"/>
      <c r="F26" s="151"/>
      <c r="G26" s="189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5" x14ac:dyDescent="0.35">
      <c r="A27" s="189"/>
      <c r="B27" s="190"/>
      <c r="C27" s="151"/>
      <c r="D27" s="151"/>
      <c r="E27" s="151"/>
      <c r="F27" s="151"/>
      <c r="G27" s="189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15.5" x14ac:dyDescent="0.35">
      <c r="A28" s="189"/>
      <c r="B28" s="190"/>
      <c r="C28" s="151"/>
      <c r="D28" s="151"/>
      <c r="E28" s="151"/>
      <c r="F28" s="151"/>
      <c r="G28" s="189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89"/>
      <c r="B29" s="190"/>
      <c r="C29" s="151"/>
      <c r="D29" s="151"/>
      <c r="E29" s="151"/>
      <c r="F29" s="151"/>
      <c r="G29" s="189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89"/>
      <c r="B30" s="190"/>
      <c r="C30" s="151"/>
      <c r="D30" s="151"/>
      <c r="E30" s="151"/>
      <c r="F30" s="151"/>
      <c r="G30" s="189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89"/>
      <c r="B31" s="190"/>
      <c r="C31" s="151"/>
      <c r="D31" s="151"/>
      <c r="E31" s="151"/>
      <c r="F31" s="151"/>
      <c r="G31" s="189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89"/>
      <c r="B32" s="190"/>
      <c r="C32" s="151"/>
      <c r="D32" s="151"/>
      <c r="E32" s="151"/>
      <c r="F32" s="151"/>
      <c r="G32" s="189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89"/>
      <c r="B33" s="190"/>
      <c r="C33" s="151"/>
      <c r="D33" s="151"/>
      <c r="E33" s="151"/>
      <c r="F33" s="151"/>
      <c r="G33" s="189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89"/>
      <c r="B34" s="190"/>
      <c r="C34" s="151"/>
      <c r="D34" s="151"/>
      <c r="E34" s="151"/>
      <c r="F34" s="151"/>
      <c r="G34" s="189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89"/>
      <c r="B35" s="190"/>
      <c r="C35" s="151"/>
      <c r="D35" s="151"/>
      <c r="E35" s="151"/>
      <c r="F35" s="151"/>
      <c r="G35" s="189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89"/>
      <c r="B36" s="190"/>
      <c r="C36" s="151"/>
      <c r="D36" s="151"/>
      <c r="E36" s="151"/>
      <c r="F36" s="151"/>
      <c r="G36" s="189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89"/>
      <c r="B37" s="190"/>
      <c r="C37" s="151"/>
      <c r="D37" s="151"/>
      <c r="E37" s="151"/>
      <c r="F37" s="151"/>
      <c r="G37" s="189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89"/>
      <c r="B38" s="190"/>
      <c r="C38" s="151"/>
      <c r="D38" s="151"/>
      <c r="E38" s="151"/>
      <c r="F38" s="151"/>
      <c r="G38" s="189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89"/>
      <c r="B39" s="190"/>
      <c r="C39" s="151"/>
      <c r="D39" s="151"/>
      <c r="E39" s="151"/>
      <c r="F39" s="151"/>
      <c r="G39" s="189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89"/>
      <c r="B40" s="190"/>
      <c r="C40" s="151"/>
      <c r="D40" s="151"/>
      <c r="E40" s="151"/>
      <c r="F40" s="151"/>
      <c r="G40" s="189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89"/>
      <c r="B41" s="190"/>
      <c r="C41" s="151"/>
      <c r="D41" s="151"/>
      <c r="E41" s="151"/>
      <c r="F41" s="151"/>
      <c r="G41" s="189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89"/>
      <c r="B42" s="190"/>
      <c r="C42" s="151"/>
      <c r="D42" s="151"/>
      <c r="E42" s="151"/>
      <c r="F42" s="151"/>
      <c r="G42" s="189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89"/>
      <c r="B43" s="190"/>
      <c r="C43" s="151"/>
      <c r="D43" s="151"/>
      <c r="E43" s="151"/>
      <c r="F43" s="151"/>
      <c r="G43" s="189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89"/>
      <c r="B44" s="190"/>
      <c r="C44" s="151"/>
      <c r="D44" s="151"/>
      <c r="E44" s="151"/>
      <c r="F44" s="151"/>
      <c r="G44" s="189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89"/>
      <c r="B45" s="190"/>
      <c r="C45" s="151"/>
      <c r="D45" s="151"/>
      <c r="E45" s="151"/>
      <c r="F45" s="151"/>
      <c r="G45" s="189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89"/>
      <c r="B46" s="190"/>
      <c r="C46" s="151"/>
      <c r="D46" s="151"/>
      <c r="E46" s="151"/>
      <c r="F46" s="151"/>
      <c r="G46" s="189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89"/>
      <c r="B47" s="190"/>
      <c r="C47" s="151"/>
      <c r="D47" s="151"/>
      <c r="E47" s="151"/>
      <c r="F47" s="151"/>
      <c r="G47" s="189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89"/>
      <c r="B48" s="190"/>
      <c r="C48" s="151"/>
      <c r="D48" s="151"/>
      <c r="E48" s="151"/>
      <c r="F48" s="151"/>
      <c r="G48" s="189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89"/>
      <c r="B49" s="190"/>
      <c r="C49" s="151"/>
      <c r="D49" s="151"/>
      <c r="E49" s="151"/>
      <c r="F49" s="151"/>
      <c r="G49" s="189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89"/>
      <c r="B50" s="190"/>
      <c r="C50" s="151"/>
      <c r="D50" s="151"/>
      <c r="E50" s="151"/>
      <c r="F50" s="151"/>
      <c r="G50" s="189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89"/>
      <c r="B51" s="190"/>
      <c r="C51" s="151"/>
      <c r="D51" s="151"/>
      <c r="E51" s="151"/>
      <c r="F51" s="151"/>
      <c r="G51" s="189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89"/>
      <c r="B52" s="190"/>
      <c r="C52" s="151"/>
      <c r="D52" s="151"/>
      <c r="E52" s="151"/>
      <c r="F52" s="151"/>
      <c r="G52" s="189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89"/>
      <c r="B53" s="190"/>
      <c r="C53" s="151"/>
      <c r="D53" s="151"/>
      <c r="E53" s="151"/>
      <c r="F53" s="151"/>
      <c r="G53" s="189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89"/>
      <c r="B54" s="190"/>
      <c r="C54" s="151"/>
      <c r="D54" s="151"/>
      <c r="E54" s="151"/>
      <c r="F54" s="151"/>
      <c r="G54" s="189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89"/>
      <c r="B55" s="190"/>
      <c r="C55" s="151"/>
      <c r="D55" s="151"/>
      <c r="E55" s="151"/>
      <c r="F55" s="151"/>
      <c r="G55" s="189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89"/>
      <c r="B56" s="190"/>
      <c r="C56" s="151"/>
      <c r="D56" s="151"/>
      <c r="E56" s="151"/>
      <c r="F56" s="151"/>
      <c r="G56" s="189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89"/>
      <c r="B57" s="190"/>
      <c r="C57" s="151"/>
      <c r="D57" s="151"/>
      <c r="E57" s="151"/>
      <c r="F57" s="151"/>
      <c r="G57" s="189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89"/>
      <c r="B58" s="190"/>
      <c r="C58" s="151"/>
      <c r="D58" s="151"/>
      <c r="E58" s="151"/>
      <c r="F58" s="151"/>
      <c r="G58" s="189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89"/>
      <c r="B59" s="190"/>
      <c r="C59" s="151"/>
      <c r="D59" s="151"/>
      <c r="E59" s="151"/>
      <c r="F59" s="151"/>
      <c r="G59" s="189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89"/>
      <c r="B60" s="190"/>
      <c r="C60" s="151"/>
      <c r="D60" s="151"/>
      <c r="E60" s="151"/>
      <c r="F60" s="151"/>
      <c r="G60" s="189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89"/>
      <c r="B61" s="190"/>
      <c r="C61" s="151"/>
      <c r="D61" s="151"/>
      <c r="E61" s="151"/>
      <c r="F61" s="151"/>
      <c r="G61" s="189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89"/>
      <c r="B62" s="190"/>
      <c r="C62" s="151"/>
      <c r="D62" s="151"/>
      <c r="E62" s="151"/>
      <c r="F62" s="151"/>
      <c r="G62" s="189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89"/>
      <c r="B63" s="190"/>
      <c r="C63" s="151"/>
      <c r="D63" s="151"/>
      <c r="E63" s="151"/>
      <c r="F63" s="151"/>
      <c r="G63" s="189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89"/>
      <c r="B64" s="190"/>
      <c r="C64" s="151"/>
      <c r="D64" s="151"/>
      <c r="E64" s="151"/>
      <c r="F64" s="151"/>
      <c r="G64" s="189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89"/>
      <c r="B65" s="190"/>
      <c r="C65" s="151"/>
      <c r="D65" s="151"/>
      <c r="E65" s="151"/>
      <c r="F65" s="151"/>
      <c r="G65" s="189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89"/>
      <c r="B66" s="190"/>
      <c r="C66" s="151"/>
      <c r="D66" s="151"/>
      <c r="E66" s="151"/>
      <c r="F66" s="151"/>
      <c r="G66" s="189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89"/>
      <c r="B67" s="190"/>
      <c r="C67" s="151"/>
      <c r="D67" s="151"/>
      <c r="E67" s="151"/>
      <c r="F67" s="151"/>
      <c r="G67" s="189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89"/>
      <c r="B68" s="190"/>
      <c r="C68" s="151"/>
      <c r="D68" s="151"/>
      <c r="E68" s="151"/>
      <c r="F68" s="151"/>
      <c r="G68" s="189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89"/>
      <c r="B69" s="190"/>
      <c r="C69" s="151"/>
      <c r="D69" s="151"/>
      <c r="E69" s="151"/>
      <c r="F69" s="151"/>
      <c r="G69" s="189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89"/>
      <c r="B70" s="190"/>
      <c r="C70" s="151"/>
      <c r="D70" s="151"/>
      <c r="E70" s="151"/>
      <c r="F70" s="151"/>
      <c r="G70" s="189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89"/>
      <c r="B71" s="190"/>
      <c r="C71" s="151"/>
      <c r="D71" s="151"/>
      <c r="E71" s="151"/>
      <c r="F71" s="151"/>
      <c r="G71" s="189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89"/>
      <c r="B72" s="190"/>
      <c r="C72" s="151"/>
      <c r="D72" s="151"/>
      <c r="E72" s="151"/>
      <c r="F72" s="151"/>
      <c r="G72" s="189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89"/>
      <c r="B73" s="190"/>
      <c r="C73" s="151"/>
      <c r="D73" s="151"/>
      <c r="E73" s="151"/>
      <c r="F73" s="151"/>
      <c r="G73" s="189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89"/>
      <c r="B74" s="190"/>
      <c r="C74" s="151"/>
      <c r="D74" s="151"/>
      <c r="E74" s="151"/>
      <c r="F74" s="151"/>
      <c r="G74" s="189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89"/>
      <c r="B75" s="190"/>
      <c r="C75" s="151"/>
      <c r="D75" s="151"/>
      <c r="E75" s="151"/>
      <c r="F75" s="151"/>
      <c r="G75" s="189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89"/>
      <c r="B76" s="190"/>
      <c r="C76" s="151"/>
      <c r="D76" s="151"/>
      <c r="E76" s="151"/>
      <c r="F76" s="151"/>
      <c r="G76" s="189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89"/>
      <c r="B77" s="190"/>
      <c r="C77" s="151"/>
      <c r="D77" s="151"/>
      <c r="E77" s="151"/>
      <c r="F77" s="151"/>
      <c r="G77" s="189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89"/>
      <c r="B78" s="190"/>
      <c r="C78" s="151"/>
      <c r="D78" s="151"/>
      <c r="E78" s="151"/>
      <c r="F78" s="151"/>
      <c r="G78" s="189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89"/>
      <c r="B79" s="190"/>
      <c r="C79" s="151"/>
      <c r="D79" s="151"/>
      <c r="E79" s="151"/>
      <c r="F79" s="151"/>
      <c r="G79" s="189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89"/>
      <c r="B80" s="190"/>
      <c r="C80" s="151"/>
      <c r="D80" s="151"/>
      <c r="E80" s="151"/>
      <c r="F80" s="151"/>
      <c r="G80" s="189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89"/>
      <c r="B81" s="190"/>
      <c r="C81" s="151"/>
      <c r="D81" s="151"/>
      <c r="E81" s="151"/>
      <c r="F81" s="151"/>
      <c r="G81" s="189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89"/>
      <c r="B82" s="190"/>
      <c r="C82" s="151"/>
      <c r="D82" s="151"/>
      <c r="E82" s="151"/>
      <c r="F82" s="151"/>
      <c r="G82" s="189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89"/>
      <c r="B83" s="190"/>
      <c r="C83" s="151"/>
      <c r="D83" s="151"/>
      <c r="E83" s="151"/>
      <c r="F83" s="151"/>
      <c r="G83" s="189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89"/>
      <c r="B84" s="190"/>
      <c r="C84" s="151"/>
      <c r="D84" s="151"/>
      <c r="E84" s="151"/>
      <c r="F84" s="151"/>
      <c r="G84" s="189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89"/>
      <c r="B85" s="190"/>
      <c r="C85" s="151"/>
      <c r="D85" s="151"/>
      <c r="E85" s="151"/>
      <c r="F85" s="151"/>
      <c r="G85" s="189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89"/>
      <c r="B86" s="190"/>
      <c r="C86" s="151"/>
      <c r="D86" s="151"/>
      <c r="E86" s="151"/>
      <c r="F86" s="151"/>
      <c r="G86" s="189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89"/>
      <c r="B87" s="190"/>
      <c r="C87" s="151"/>
      <c r="D87" s="151"/>
      <c r="E87" s="151"/>
      <c r="F87" s="151"/>
      <c r="G87" s="189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89"/>
      <c r="B88" s="190"/>
      <c r="C88" s="151"/>
      <c r="D88" s="151"/>
      <c r="E88" s="151"/>
      <c r="F88" s="151"/>
      <c r="G88" s="189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89"/>
      <c r="B89" s="190"/>
      <c r="C89" s="151"/>
      <c r="D89" s="151"/>
      <c r="E89" s="151"/>
      <c r="F89" s="151"/>
      <c r="G89" s="189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89"/>
      <c r="B90" s="190"/>
      <c r="C90" s="151"/>
      <c r="D90" s="151"/>
      <c r="E90" s="151"/>
      <c r="F90" s="151"/>
      <c r="G90" s="189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89"/>
      <c r="B91" s="190"/>
      <c r="C91" s="151"/>
      <c r="D91" s="151"/>
      <c r="E91" s="151"/>
      <c r="F91" s="151"/>
      <c r="G91" s="189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89"/>
      <c r="B92" s="190"/>
      <c r="C92" s="151"/>
      <c r="D92" s="151"/>
      <c r="E92" s="151"/>
      <c r="F92" s="151"/>
      <c r="G92" s="189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89"/>
      <c r="B93" s="190"/>
      <c r="C93" s="151"/>
      <c r="D93" s="151"/>
      <c r="E93" s="151"/>
      <c r="F93" s="151"/>
      <c r="G93" s="189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89"/>
      <c r="B94" s="190"/>
      <c r="C94" s="151"/>
      <c r="D94" s="151"/>
      <c r="E94" s="151"/>
      <c r="F94" s="151"/>
      <c r="G94" s="189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89"/>
      <c r="B95" s="190"/>
      <c r="C95" s="151"/>
      <c r="D95" s="151"/>
      <c r="E95" s="151"/>
      <c r="F95" s="151"/>
      <c r="G95" s="189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89"/>
      <c r="B96" s="190"/>
      <c r="C96" s="151"/>
      <c r="D96" s="151"/>
      <c r="E96" s="151"/>
      <c r="F96" s="151"/>
      <c r="G96" s="189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89"/>
      <c r="B97" s="190"/>
      <c r="C97" s="151"/>
      <c r="D97" s="151"/>
      <c r="E97" s="151"/>
      <c r="F97" s="151"/>
      <c r="G97" s="189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89"/>
      <c r="B98" s="190"/>
      <c r="C98" s="151"/>
      <c r="D98" s="151"/>
      <c r="E98" s="151"/>
      <c r="F98" s="151"/>
      <c r="G98" s="189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89"/>
      <c r="B99" s="190"/>
      <c r="C99" s="151"/>
      <c r="D99" s="151"/>
      <c r="E99" s="151"/>
      <c r="F99" s="151"/>
      <c r="G99" s="189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89"/>
      <c r="B100" s="190"/>
      <c r="C100" s="151"/>
      <c r="D100" s="151"/>
      <c r="E100" s="151"/>
      <c r="F100" s="151"/>
      <c r="G100" s="189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89"/>
      <c r="B101" s="190"/>
      <c r="C101" s="151"/>
      <c r="D101" s="151"/>
      <c r="E101" s="151"/>
      <c r="F101" s="151"/>
      <c r="G101" s="189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89"/>
      <c r="B102" s="190"/>
      <c r="C102" s="151"/>
      <c r="D102" s="151"/>
      <c r="E102" s="151"/>
      <c r="F102" s="151"/>
      <c r="G102" s="189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89"/>
      <c r="B103" s="190"/>
      <c r="C103" s="151"/>
      <c r="D103" s="151"/>
      <c r="E103" s="151"/>
      <c r="F103" s="151"/>
      <c r="G103" s="189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89"/>
      <c r="B104" s="190"/>
      <c r="C104" s="151"/>
      <c r="D104" s="151"/>
      <c r="E104" s="151"/>
      <c r="F104" s="151"/>
      <c r="G104" s="189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89"/>
      <c r="B105" s="190"/>
      <c r="C105" s="151"/>
      <c r="D105" s="151"/>
      <c r="E105" s="151"/>
      <c r="F105" s="151"/>
      <c r="G105" s="189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89"/>
      <c r="B106" s="190"/>
      <c r="C106" s="151"/>
      <c r="D106" s="151"/>
      <c r="E106" s="151"/>
      <c r="F106" s="151"/>
      <c r="G106" s="189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89"/>
      <c r="B107" s="190"/>
      <c r="C107" s="151"/>
      <c r="D107" s="151"/>
      <c r="E107" s="151"/>
      <c r="F107" s="151"/>
      <c r="G107" s="189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89"/>
      <c r="B108" s="190"/>
      <c r="C108" s="151"/>
      <c r="D108" s="151"/>
      <c r="E108" s="151"/>
      <c r="F108" s="151"/>
      <c r="G108" s="189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89"/>
      <c r="B109" s="190"/>
      <c r="C109" s="151"/>
      <c r="D109" s="151"/>
      <c r="E109" s="151"/>
      <c r="F109" s="151"/>
      <c r="G109" s="189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89"/>
      <c r="B110" s="190"/>
      <c r="C110" s="151"/>
      <c r="D110" s="151"/>
      <c r="E110" s="151"/>
      <c r="F110" s="151"/>
      <c r="G110" s="189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89"/>
      <c r="B111" s="190"/>
      <c r="C111" s="151"/>
      <c r="D111" s="151"/>
      <c r="E111" s="151"/>
      <c r="F111" s="151"/>
      <c r="G111" s="189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89"/>
      <c r="B112" s="190"/>
      <c r="C112" s="151"/>
      <c r="D112" s="151"/>
      <c r="E112" s="151"/>
      <c r="F112" s="151"/>
      <c r="G112" s="189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89"/>
      <c r="B113" s="190"/>
      <c r="C113" s="151"/>
      <c r="D113" s="151"/>
      <c r="E113" s="151"/>
      <c r="F113" s="151"/>
      <c r="G113" s="189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89"/>
      <c r="B114" s="190"/>
      <c r="C114" s="151"/>
      <c r="D114" s="151"/>
      <c r="E114" s="151"/>
      <c r="F114" s="151"/>
      <c r="G114" s="189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89"/>
      <c r="B115" s="190"/>
      <c r="C115" s="151"/>
      <c r="D115" s="151"/>
      <c r="E115" s="151"/>
      <c r="F115" s="151"/>
      <c r="G115" s="189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89"/>
      <c r="B116" s="190"/>
      <c r="C116" s="151"/>
      <c r="D116" s="151"/>
      <c r="E116" s="151"/>
      <c r="F116" s="151"/>
      <c r="G116" s="189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89"/>
      <c r="B117" s="190"/>
      <c r="C117" s="151"/>
      <c r="D117" s="151"/>
      <c r="E117" s="151"/>
      <c r="F117" s="151"/>
      <c r="G117" s="189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89"/>
      <c r="B118" s="190"/>
      <c r="C118" s="151"/>
      <c r="D118" s="151"/>
      <c r="E118" s="151"/>
      <c r="F118" s="151"/>
      <c r="G118" s="189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89"/>
      <c r="B119" s="190"/>
      <c r="C119" s="151"/>
      <c r="D119" s="151"/>
      <c r="E119" s="151"/>
      <c r="F119" s="151"/>
      <c r="G119" s="189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89"/>
      <c r="B120" s="190"/>
      <c r="C120" s="151"/>
      <c r="D120" s="151"/>
      <c r="E120" s="151"/>
      <c r="F120" s="151"/>
      <c r="G120" s="189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89"/>
      <c r="B121" s="190"/>
      <c r="C121" s="151"/>
      <c r="D121" s="151"/>
      <c r="E121" s="151"/>
      <c r="F121" s="151"/>
      <c r="G121" s="189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89"/>
      <c r="B122" s="190"/>
      <c r="C122" s="151"/>
      <c r="D122" s="151"/>
      <c r="E122" s="151"/>
      <c r="F122" s="151"/>
      <c r="G122" s="189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89"/>
      <c r="B123" s="190"/>
      <c r="C123" s="151"/>
      <c r="D123" s="151"/>
      <c r="E123" s="151"/>
      <c r="F123" s="151"/>
      <c r="G123" s="189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89"/>
      <c r="B124" s="190"/>
      <c r="C124" s="151"/>
      <c r="D124" s="151"/>
      <c r="E124" s="151"/>
      <c r="F124" s="151"/>
      <c r="G124" s="189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89"/>
      <c r="B125" s="190"/>
      <c r="C125" s="151"/>
      <c r="D125" s="151"/>
      <c r="E125" s="151"/>
      <c r="F125" s="151"/>
      <c r="G125" s="189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89"/>
      <c r="B126" s="190"/>
      <c r="C126" s="151"/>
      <c r="D126" s="151"/>
      <c r="E126" s="151"/>
      <c r="F126" s="151"/>
      <c r="G126" s="189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89"/>
      <c r="B127" s="190"/>
      <c r="C127" s="151"/>
      <c r="D127" s="151"/>
      <c r="E127" s="151"/>
      <c r="F127" s="151"/>
      <c r="G127" s="189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89"/>
      <c r="B128" s="190"/>
      <c r="C128" s="151"/>
      <c r="D128" s="151"/>
      <c r="E128" s="151"/>
      <c r="F128" s="151"/>
      <c r="G128" s="189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89"/>
      <c r="B129" s="190"/>
      <c r="C129" s="151"/>
      <c r="D129" s="151"/>
      <c r="E129" s="151"/>
      <c r="F129" s="151"/>
      <c r="G129" s="189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89"/>
      <c r="B130" s="190"/>
      <c r="C130" s="151"/>
      <c r="D130" s="151"/>
      <c r="E130" s="151"/>
      <c r="F130" s="151"/>
      <c r="G130" s="189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89"/>
      <c r="B131" s="190"/>
      <c r="C131" s="151"/>
      <c r="D131" s="151"/>
      <c r="E131" s="151"/>
      <c r="F131" s="151"/>
      <c r="G131" s="189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89"/>
      <c r="B132" s="190"/>
      <c r="C132" s="151"/>
      <c r="D132" s="151"/>
      <c r="E132" s="151"/>
      <c r="F132" s="151"/>
      <c r="G132" s="189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89"/>
      <c r="B133" s="190"/>
      <c r="C133" s="151"/>
      <c r="D133" s="151"/>
      <c r="E133" s="151"/>
      <c r="F133" s="151"/>
      <c r="G133" s="189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89"/>
      <c r="B134" s="190"/>
      <c r="C134" s="151"/>
      <c r="D134" s="151"/>
      <c r="E134" s="151"/>
      <c r="F134" s="151"/>
      <c r="G134" s="189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89"/>
      <c r="B135" s="190"/>
      <c r="C135" s="151"/>
      <c r="D135" s="151"/>
      <c r="E135" s="151"/>
      <c r="F135" s="151"/>
      <c r="G135" s="189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89"/>
      <c r="B136" s="190"/>
      <c r="C136" s="151"/>
      <c r="D136" s="151"/>
      <c r="E136" s="151"/>
      <c r="F136" s="151"/>
      <c r="G136" s="189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89"/>
      <c r="B137" s="190"/>
      <c r="C137" s="151"/>
      <c r="D137" s="151"/>
      <c r="E137" s="151"/>
      <c r="F137" s="151"/>
      <c r="G137" s="189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89"/>
      <c r="B138" s="190"/>
      <c r="C138" s="151"/>
      <c r="D138" s="151"/>
      <c r="E138" s="151"/>
      <c r="F138" s="151"/>
      <c r="G138" s="189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89"/>
      <c r="B139" s="190"/>
      <c r="C139" s="151"/>
      <c r="D139" s="151"/>
      <c r="E139" s="151"/>
      <c r="F139" s="151"/>
      <c r="G139" s="189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89"/>
      <c r="B140" s="190"/>
      <c r="C140" s="151"/>
      <c r="D140" s="151"/>
      <c r="E140" s="151"/>
      <c r="F140" s="151"/>
      <c r="G140" s="189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89"/>
      <c r="B141" s="190"/>
      <c r="C141" s="151"/>
      <c r="D141" s="151"/>
      <c r="E141" s="151"/>
      <c r="F141" s="151"/>
      <c r="G141" s="189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89"/>
      <c r="B142" s="190"/>
      <c r="C142" s="151"/>
      <c r="D142" s="151"/>
      <c r="E142" s="151"/>
      <c r="F142" s="151"/>
      <c r="G142" s="189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89"/>
      <c r="B143" s="190"/>
      <c r="C143" s="151"/>
      <c r="D143" s="151"/>
      <c r="E143" s="151"/>
      <c r="F143" s="151"/>
      <c r="G143" s="189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89"/>
      <c r="B144" s="190"/>
      <c r="C144" s="151"/>
      <c r="D144" s="151"/>
      <c r="E144" s="151"/>
      <c r="F144" s="151"/>
      <c r="G144" s="189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89"/>
      <c r="B145" s="190"/>
      <c r="C145" s="151"/>
      <c r="D145" s="151"/>
      <c r="E145" s="151"/>
      <c r="F145" s="151"/>
      <c r="G145" s="189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89"/>
      <c r="B146" s="190"/>
      <c r="C146" s="151"/>
      <c r="D146" s="151"/>
      <c r="E146" s="151"/>
      <c r="F146" s="151"/>
      <c r="G146" s="189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89"/>
      <c r="B147" s="190"/>
      <c r="C147" s="151"/>
      <c r="D147" s="151"/>
      <c r="E147" s="151"/>
      <c r="F147" s="151"/>
      <c r="G147" s="189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89"/>
      <c r="B148" s="190"/>
      <c r="C148" s="151"/>
      <c r="D148" s="151"/>
      <c r="E148" s="151"/>
      <c r="F148" s="151"/>
      <c r="G148" s="189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89"/>
      <c r="B149" s="190"/>
      <c r="C149" s="151"/>
      <c r="D149" s="151"/>
      <c r="E149" s="151"/>
      <c r="F149" s="151"/>
      <c r="G149" s="189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89"/>
      <c r="B150" s="190"/>
      <c r="C150" s="151"/>
      <c r="D150" s="151"/>
      <c r="E150" s="151"/>
      <c r="F150" s="151"/>
      <c r="G150" s="189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89"/>
      <c r="B151" s="190"/>
      <c r="C151" s="151"/>
      <c r="D151" s="151"/>
      <c r="E151" s="151"/>
      <c r="F151" s="151"/>
      <c r="G151" s="189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89"/>
      <c r="B152" s="190"/>
      <c r="C152" s="151"/>
      <c r="D152" s="151"/>
      <c r="E152" s="151"/>
      <c r="F152" s="151"/>
      <c r="G152" s="189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89"/>
      <c r="B153" s="190"/>
      <c r="C153" s="151"/>
      <c r="D153" s="151"/>
      <c r="E153" s="151"/>
      <c r="F153" s="151"/>
      <c r="G153" s="189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89"/>
      <c r="B154" s="190"/>
      <c r="C154" s="151"/>
      <c r="D154" s="151"/>
      <c r="E154" s="151"/>
      <c r="F154" s="151"/>
      <c r="G154" s="189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89"/>
      <c r="B155" s="190"/>
      <c r="C155" s="151"/>
      <c r="D155" s="151"/>
      <c r="E155" s="151"/>
      <c r="F155" s="151"/>
      <c r="G155" s="189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89"/>
      <c r="B156" s="190"/>
      <c r="C156" s="151"/>
      <c r="D156" s="151"/>
      <c r="E156" s="151"/>
      <c r="F156" s="151"/>
      <c r="G156" s="189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89"/>
      <c r="B157" s="190"/>
      <c r="C157" s="151"/>
      <c r="D157" s="151"/>
      <c r="E157" s="151"/>
      <c r="F157" s="151"/>
      <c r="G157" s="189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89"/>
      <c r="B158" s="190"/>
      <c r="C158" s="151"/>
      <c r="D158" s="151"/>
      <c r="E158" s="151"/>
      <c r="F158" s="151"/>
      <c r="G158" s="189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89"/>
      <c r="B159" s="190"/>
      <c r="C159" s="151"/>
      <c r="D159" s="151"/>
      <c r="E159" s="151"/>
      <c r="F159" s="151"/>
      <c r="G159" s="189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89"/>
      <c r="B160" s="190"/>
      <c r="C160" s="151"/>
      <c r="D160" s="151"/>
      <c r="E160" s="151"/>
      <c r="F160" s="151"/>
      <c r="G160" s="189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89"/>
      <c r="B161" s="190"/>
      <c r="C161" s="151"/>
      <c r="D161" s="151"/>
      <c r="E161" s="151"/>
      <c r="F161" s="151"/>
      <c r="G161" s="189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89"/>
      <c r="B162" s="190"/>
      <c r="C162" s="151"/>
      <c r="D162" s="151"/>
      <c r="E162" s="151"/>
      <c r="F162" s="151"/>
      <c r="G162" s="189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89"/>
      <c r="B163" s="190"/>
      <c r="C163" s="151"/>
      <c r="D163" s="151"/>
      <c r="E163" s="151"/>
      <c r="F163" s="151"/>
      <c r="G163" s="189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89"/>
      <c r="B164" s="190"/>
      <c r="C164" s="151"/>
      <c r="D164" s="151"/>
      <c r="E164" s="151"/>
      <c r="F164" s="151"/>
      <c r="G164" s="189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89"/>
      <c r="B165" s="190"/>
      <c r="C165" s="151"/>
      <c r="D165" s="151"/>
      <c r="E165" s="151"/>
      <c r="F165" s="151"/>
      <c r="G165" s="189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89"/>
      <c r="B166" s="190"/>
      <c r="C166" s="151"/>
      <c r="D166" s="151"/>
      <c r="E166" s="151"/>
      <c r="F166" s="151"/>
      <c r="G166" s="189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89"/>
      <c r="B167" s="190"/>
      <c r="C167" s="151"/>
      <c r="D167" s="151"/>
      <c r="E167" s="151"/>
      <c r="F167" s="151"/>
      <c r="G167" s="189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89"/>
      <c r="B168" s="190"/>
      <c r="C168" s="151"/>
      <c r="D168" s="151"/>
      <c r="E168" s="151"/>
      <c r="F168" s="151"/>
      <c r="G168" s="189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89"/>
      <c r="B169" s="190"/>
      <c r="C169" s="151"/>
      <c r="D169" s="151"/>
      <c r="E169" s="151"/>
      <c r="F169" s="151"/>
      <c r="G169" s="189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89"/>
      <c r="B170" s="190"/>
      <c r="C170" s="151"/>
      <c r="D170" s="151"/>
      <c r="E170" s="151"/>
      <c r="F170" s="151"/>
      <c r="G170" s="189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89"/>
      <c r="B171" s="190"/>
      <c r="C171" s="151"/>
      <c r="D171" s="151"/>
      <c r="E171" s="151"/>
      <c r="F171" s="151"/>
      <c r="G171" s="189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89"/>
      <c r="B172" s="190"/>
      <c r="C172" s="151"/>
      <c r="D172" s="151"/>
      <c r="E172" s="151"/>
      <c r="F172" s="151"/>
      <c r="G172" s="189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89"/>
      <c r="B173" s="190"/>
      <c r="C173" s="151"/>
      <c r="D173" s="151"/>
      <c r="E173" s="151"/>
      <c r="F173" s="151"/>
      <c r="G173" s="189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89"/>
      <c r="B174" s="190"/>
      <c r="C174" s="151"/>
      <c r="D174" s="151"/>
      <c r="E174" s="151"/>
      <c r="F174" s="151"/>
      <c r="G174" s="189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89"/>
      <c r="B175" s="190"/>
      <c r="C175" s="151"/>
      <c r="D175" s="151"/>
      <c r="E175" s="151"/>
      <c r="F175" s="151"/>
      <c r="G175" s="189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89"/>
      <c r="B176" s="190"/>
      <c r="C176" s="151"/>
      <c r="D176" s="151"/>
      <c r="E176" s="151"/>
      <c r="F176" s="151"/>
      <c r="G176" s="189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89"/>
      <c r="B177" s="190"/>
      <c r="C177" s="151"/>
      <c r="D177" s="151"/>
      <c r="E177" s="151"/>
      <c r="F177" s="151"/>
      <c r="G177" s="189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89"/>
      <c r="B178" s="190"/>
      <c r="C178" s="151"/>
      <c r="D178" s="151"/>
      <c r="E178" s="151"/>
      <c r="F178" s="151"/>
      <c r="G178" s="189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89"/>
      <c r="B179" s="190"/>
      <c r="C179" s="151"/>
      <c r="D179" s="151"/>
      <c r="E179" s="151"/>
      <c r="F179" s="151"/>
      <c r="G179" s="189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89"/>
      <c r="B180" s="190"/>
      <c r="C180" s="151"/>
      <c r="D180" s="151"/>
      <c r="E180" s="151"/>
      <c r="F180" s="151"/>
      <c r="G180" s="189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89"/>
      <c r="B181" s="190"/>
      <c r="C181" s="151"/>
      <c r="D181" s="151"/>
      <c r="E181" s="151"/>
      <c r="F181" s="151"/>
      <c r="G181" s="189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89"/>
      <c r="B182" s="190"/>
      <c r="C182" s="151"/>
      <c r="D182" s="151"/>
      <c r="E182" s="151"/>
      <c r="F182" s="151"/>
      <c r="G182" s="189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89"/>
      <c r="B183" s="190"/>
      <c r="C183" s="151"/>
      <c r="D183" s="151"/>
      <c r="E183" s="151"/>
      <c r="F183" s="151"/>
      <c r="G183" s="189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89"/>
      <c r="B184" s="190"/>
      <c r="C184" s="151"/>
      <c r="D184" s="151"/>
      <c r="E184" s="151"/>
      <c r="F184" s="151"/>
      <c r="G184" s="189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89"/>
      <c r="B185" s="190"/>
      <c r="C185" s="151"/>
      <c r="D185" s="151"/>
      <c r="E185" s="151"/>
      <c r="F185" s="151"/>
      <c r="G185" s="189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89"/>
      <c r="B186" s="190"/>
      <c r="C186" s="151"/>
      <c r="D186" s="151"/>
      <c r="E186" s="151"/>
      <c r="F186" s="151"/>
      <c r="G186" s="189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89"/>
      <c r="B187" s="190"/>
      <c r="C187" s="151"/>
      <c r="D187" s="151"/>
      <c r="E187" s="151"/>
      <c r="F187" s="151"/>
      <c r="G187" s="189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89"/>
      <c r="B188" s="190"/>
      <c r="C188" s="151"/>
      <c r="D188" s="151"/>
      <c r="E188" s="151"/>
      <c r="F188" s="151"/>
      <c r="G188" s="189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89"/>
      <c r="B189" s="190"/>
      <c r="C189" s="151"/>
      <c r="D189" s="151"/>
      <c r="E189" s="151"/>
      <c r="F189" s="151"/>
      <c r="G189" s="189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89"/>
      <c r="B190" s="190"/>
      <c r="C190" s="151"/>
      <c r="D190" s="151"/>
      <c r="E190" s="151"/>
      <c r="F190" s="151"/>
      <c r="G190" s="189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89"/>
      <c r="B191" s="190"/>
      <c r="C191" s="151"/>
      <c r="D191" s="151"/>
      <c r="E191" s="151"/>
      <c r="F191" s="151"/>
      <c r="G191" s="189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89"/>
      <c r="B192" s="190"/>
      <c r="C192" s="151"/>
      <c r="D192" s="151"/>
      <c r="E192" s="151"/>
      <c r="F192" s="151"/>
      <c r="G192" s="189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89"/>
      <c r="B193" s="190"/>
      <c r="C193" s="151"/>
      <c r="D193" s="151"/>
      <c r="E193" s="151"/>
      <c r="F193" s="151"/>
      <c r="G193" s="189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89"/>
      <c r="B194" s="190"/>
      <c r="C194" s="151"/>
      <c r="D194" s="151"/>
      <c r="E194" s="151"/>
      <c r="F194" s="151"/>
      <c r="G194" s="189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89"/>
      <c r="B195" s="190"/>
      <c r="C195" s="151"/>
      <c r="D195" s="151"/>
      <c r="E195" s="151"/>
      <c r="F195" s="151"/>
      <c r="G195" s="189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89"/>
      <c r="B196" s="190"/>
      <c r="C196" s="151"/>
      <c r="D196" s="151"/>
      <c r="E196" s="151"/>
      <c r="F196" s="151"/>
      <c r="G196" s="189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89"/>
      <c r="B197" s="190"/>
      <c r="C197" s="151"/>
      <c r="D197" s="151"/>
      <c r="E197" s="151"/>
      <c r="F197" s="151"/>
      <c r="G197" s="189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89"/>
      <c r="B198" s="190"/>
      <c r="C198" s="151"/>
      <c r="D198" s="151"/>
      <c r="E198" s="151"/>
      <c r="F198" s="151"/>
      <c r="G198" s="189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89"/>
      <c r="B199" s="190"/>
      <c r="C199" s="151"/>
      <c r="D199" s="151"/>
      <c r="E199" s="151"/>
      <c r="F199" s="151"/>
      <c r="G199" s="189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89"/>
      <c r="B200" s="190"/>
      <c r="C200" s="151"/>
      <c r="D200" s="151"/>
      <c r="E200" s="151"/>
      <c r="F200" s="151"/>
      <c r="G200" s="189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89"/>
      <c r="B201" s="190"/>
      <c r="C201" s="151"/>
      <c r="D201" s="151"/>
      <c r="E201" s="151"/>
      <c r="F201" s="151"/>
      <c r="G201" s="189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89"/>
      <c r="B202" s="190"/>
      <c r="C202" s="151"/>
      <c r="D202" s="151"/>
      <c r="E202" s="151"/>
      <c r="F202" s="151"/>
      <c r="G202" s="189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89"/>
      <c r="B203" s="190"/>
      <c r="C203" s="151"/>
      <c r="D203" s="151"/>
      <c r="E203" s="151"/>
      <c r="F203" s="151"/>
      <c r="G203" s="189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89"/>
      <c r="B204" s="190"/>
      <c r="C204" s="151"/>
      <c r="D204" s="151"/>
      <c r="E204" s="151"/>
      <c r="F204" s="151"/>
      <c r="G204" s="189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89"/>
      <c r="B205" s="190"/>
      <c r="C205" s="151"/>
      <c r="D205" s="151"/>
      <c r="E205" s="151"/>
      <c r="F205" s="151"/>
      <c r="G205" s="189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89"/>
      <c r="B206" s="190"/>
      <c r="C206" s="151"/>
      <c r="D206" s="151"/>
      <c r="E206" s="151"/>
      <c r="F206" s="151"/>
      <c r="G206" s="189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89"/>
      <c r="B207" s="190"/>
      <c r="C207" s="151"/>
      <c r="D207" s="151"/>
      <c r="E207" s="151"/>
      <c r="F207" s="151"/>
      <c r="G207" s="189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89"/>
      <c r="B208" s="190"/>
      <c r="C208" s="151"/>
      <c r="D208" s="151"/>
      <c r="E208" s="151"/>
      <c r="F208" s="151"/>
      <c r="G208" s="189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89"/>
      <c r="B209" s="190"/>
      <c r="C209" s="151"/>
      <c r="D209" s="151"/>
      <c r="E209" s="151"/>
      <c r="F209" s="151"/>
      <c r="G209" s="189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89"/>
      <c r="B210" s="190"/>
      <c r="C210" s="151"/>
      <c r="D210" s="151"/>
      <c r="E210" s="151"/>
      <c r="F210" s="151"/>
      <c r="G210" s="189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89"/>
      <c r="B211" s="190"/>
      <c r="C211" s="151"/>
      <c r="D211" s="151"/>
      <c r="E211" s="151"/>
      <c r="F211" s="151"/>
      <c r="G211" s="189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89"/>
      <c r="B212" s="190"/>
      <c r="C212" s="151"/>
      <c r="D212" s="151"/>
      <c r="E212" s="151"/>
      <c r="F212" s="151"/>
      <c r="G212" s="189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89"/>
      <c r="B213" s="190"/>
      <c r="C213" s="151"/>
      <c r="D213" s="151"/>
      <c r="E213" s="151"/>
      <c r="F213" s="151"/>
      <c r="G213" s="189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89"/>
      <c r="B214" s="190"/>
      <c r="C214" s="151"/>
      <c r="D214" s="151"/>
      <c r="E214" s="151"/>
      <c r="F214" s="151"/>
      <c r="G214" s="189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89"/>
      <c r="B215" s="190"/>
      <c r="C215" s="151"/>
      <c r="D215" s="151"/>
      <c r="E215" s="151"/>
      <c r="F215" s="151"/>
      <c r="G215" s="189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89"/>
      <c r="B216" s="190"/>
      <c r="C216" s="151"/>
      <c r="D216" s="151"/>
      <c r="E216" s="151"/>
      <c r="F216" s="151"/>
      <c r="G216" s="189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89"/>
      <c r="B217" s="190"/>
      <c r="C217" s="151"/>
      <c r="D217" s="151"/>
      <c r="E217" s="151"/>
      <c r="F217" s="151"/>
      <c r="G217" s="189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89"/>
      <c r="B218" s="190"/>
      <c r="C218" s="151"/>
      <c r="D218" s="151"/>
      <c r="E218" s="151"/>
      <c r="F218" s="151"/>
      <c r="G218" s="189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89"/>
      <c r="B219" s="190"/>
      <c r="C219" s="151"/>
      <c r="D219" s="151"/>
      <c r="E219" s="151"/>
      <c r="F219" s="151"/>
      <c r="G219" s="189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89"/>
      <c r="B220" s="190"/>
      <c r="C220" s="151"/>
      <c r="D220" s="151"/>
      <c r="E220" s="151"/>
      <c r="F220" s="151"/>
      <c r="G220" s="189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89"/>
      <c r="B221" s="190"/>
      <c r="C221" s="151"/>
      <c r="D221" s="151"/>
      <c r="E221" s="151"/>
      <c r="F221" s="151"/>
      <c r="G221" s="189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89"/>
      <c r="B222" s="190"/>
      <c r="C222" s="151"/>
      <c r="D222" s="151"/>
      <c r="E222" s="151"/>
      <c r="F222" s="151"/>
      <c r="G222" s="189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89"/>
      <c r="B223" s="190"/>
      <c r="C223" s="151"/>
      <c r="D223" s="151"/>
      <c r="E223" s="151"/>
      <c r="F223" s="151"/>
      <c r="G223" s="189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89"/>
      <c r="B224" s="190"/>
      <c r="C224" s="151"/>
      <c r="D224" s="151"/>
      <c r="E224" s="151"/>
      <c r="F224" s="151"/>
      <c r="G224" s="189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89"/>
      <c r="B225" s="190"/>
      <c r="C225" s="151"/>
      <c r="D225" s="151"/>
      <c r="E225" s="151"/>
      <c r="F225" s="151"/>
      <c r="G225" s="189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89"/>
      <c r="B226" s="190"/>
      <c r="C226" s="151"/>
      <c r="D226" s="151"/>
      <c r="E226" s="151"/>
      <c r="F226" s="151"/>
      <c r="G226" s="189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89"/>
      <c r="B227" s="190"/>
      <c r="C227" s="151"/>
      <c r="D227" s="151"/>
      <c r="E227" s="151"/>
      <c r="F227" s="151"/>
      <c r="G227" s="189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89"/>
      <c r="B228" s="190"/>
      <c r="C228" s="151"/>
      <c r="D228" s="151"/>
      <c r="E228" s="151"/>
      <c r="F228" s="151"/>
      <c r="G228" s="189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89"/>
      <c r="B229" s="190"/>
      <c r="C229" s="151"/>
      <c r="D229" s="151"/>
      <c r="E229" s="151"/>
      <c r="F229" s="151"/>
      <c r="G229" s="189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89"/>
      <c r="B230" s="190"/>
      <c r="C230" s="151"/>
      <c r="D230" s="151"/>
      <c r="E230" s="151"/>
      <c r="F230" s="151"/>
      <c r="G230" s="189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89"/>
      <c r="B231" s="190"/>
      <c r="C231" s="151"/>
      <c r="D231" s="151"/>
      <c r="E231" s="151"/>
      <c r="F231" s="151"/>
      <c r="G231" s="189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89"/>
      <c r="B232" s="190"/>
      <c r="C232" s="151"/>
      <c r="D232" s="151"/>
      <c r="E232" s="151"/>
      <c r="F232" s="151"/>
      <c r="G232" s="189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89"/>
      <c r="B233" s="190"/>
      <c r="C233" s="151"/>
      <c r="D233" s="151"/>
      <c r="E233" s="151"/>
      <c r="F233" s="151"/>
      <c r="G233" s="189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89"/>
      <c r="B234" s="190"/>
      <c r="C234" s="151"/>
      <c r="D234" s="151"/>
      <c r="E234" s="151"/>
      <c r="F234" s="151"/>
      <c r="G234" s="189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89"/>
      <c r="B235" s="190"/>
      <c r="C235" s="151"/>
      <c r="D235" s="151"/>
      <c r="E235" s="151"/>
      <c r="F235" s="151"/>
      <c r="G235" s="189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89"/>
      <c r="B236" s="190"/>
      <c r="C236" s="151"/>
      <c r="D236" s="151"/>
      <c r="E236" s="151"/>
      <c r="F236" s="151"/>
      <c r="G236" s="189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89"/>
      <c r="B237" s="190"/>
      <c r="C237" s="151"/>
      <c r="D237" s="151"/>
      <c r="E237" s="151"/>
      <c r="F237" s="151"/>
      <c r="G237" s="189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89"/>
      <c r="B238" s="190"/>
      <c r="C238" s="151"/>
      <c r="D238" s="151"/>
      <c r="E238" s="151"/>
      <c r="F238" s="151"/>
      <c r="G238" s="189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89"/>
      <c r="B239" s="190"/>
      <c r="C239" s="151"/>
      <c r="D239" s="151"/>
      <c r="E239" s="151"/>
      <c r="F239" s="151"/>
      <c r="G239" s="189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89"/>
      <c r="B240" s="190"/>
      <c r="C240" s="151"/>
      <c r="D240" s="151"/>
      <c r="E240" s="151"/>
      <c r="F240" s="151"/>
      <c r="G240" s="189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89"/>
      <c r="B241" s="190"/>
      <c r="C241" s="151"/>
      <c r="D241" s="151"/>
      <c r="E241" s="151"/>
      <c r="F241" s="151"/>
      <c r="G241" s="189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89"/>
      <c r="B242" s="190"/>
      <c r="C242" s="151"/>
      <c r="D242" s="151"/>
      <c r="E242" s="151"/>
      <c r="F242" s="151"/>
      <c r="G242" s="189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89"/>
      <c r="B243" s="190"/>
      <c r="C243" s="151"/>
      <c r="D243" s="151"/>
      <c r="E243" s="151"/>
      <c r="F243" s="151"/>
      <c r="G243" s="189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89"/>
      <c r="B244" s="190"/>
      <c r="C244" s="151"/>
      <c r="D244" s="151"/>
      <c r="E244" s="151"/>
      <c r="F244" s="151"/>
      <c r="G244" s="189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89"/>
      <c r="B245" s="190"/>
      <c r="C245" s="151"/>
      <c r="D245" s="151"/>
      <c r="E245" s="151"/>
      <c r="F245" s="151"/>
      <c r="G245" s="189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89"/>
      <c r="B246" s="190"/>
      <c r="C246" s="151"/>
      <c r="D246" s="151"/>
      <c r="E246" s="151"/>
      <c r="F246" s="151"/>
      <c r="G246" s="189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89"/>
      <c r="B247" s="190"/>
      <c r="C247" s="151"/>
      <c r="D247" s="151"/>
      <c r="E247" s="151"/>
      <c r="F247" s="151"/>
      <c r="G247" s="189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89"/>
      <c r="B248" s="190"/>
      <c r="C248" s="151"/>
      <c r="D248" s="151"/>
      <c r="E248" s="151"/>
      <c r="F248" s="151"/>
      <c r="G248" s="189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89"/>
      <c r="B249" s="190"/>
      <c r="C249" s="151"/>
      <c r="D249" s="151"/>
      <c r="E249" s="151"/>
      <c r="F249" s="151"/>
      <c r="G249" s="189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89"/>
      <c r="B250" s="190"/>
      <c r="C250" s="151"/>
      <c r="D250" s="151"/>
      <c r="E250" s="151"/>
      <c r="F250" s="151"/>
      <c r="G250" s="189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89"/>
      <c r="B251" s="190"/>
      <c r="C251" s="151"/>
      <c r="D251" s="151"/>
      <c r="E251" s="151"/>
      <c r="F251" s="151"/>
      <c r="G251" s="189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89"/>
      <c r="B252" s="190"/>
      <c r="C252" s="151"/>
      <c r="D252" s="151"/>
      <c r="E252" s="151"/>
      <c r="F252" s="151"/>
      <c r="G252" s="189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89"/>
      <c r="B253" s="190"/>
      <c r="C253" s="151"/>
      <c r="D253" s="151"/>
      <c r="E253" s="151"/>
      <c r="F253" s="151"/>
      <c r="G253" s="189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89"/>
      <c r="B254" s="190"/>
      <c r="C254" s="151"/>
      <c r="D254" s="151"/>
      <c r="E254" s="151"/>
      <c r="F254" s="151"/>
      <c r="G254" s="189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89"/>
      <c r="B255" s="190"/>
      <c r="C255" s="151"/>
      <c r="D255" s="151"/>
      <c r="E255" s="151"/>
      <c r="F255" s="151"/>
      <c r="G255" s="189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89"/>
      <c r="B256" s="190"/>
      <c r="C256" s="151"/>
      <c r="D256" s="151"/>
      <c r="E256" s="151"/>
      <c r="F256" s="151"/>
      <c r="G256" s="189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89"/>
      <c r="B257" s="190"/>
      <c r="C257" s="151"/>
      <c r="D257" s="151"/>
      <c r="E257" s="151"/>
      <c r="F257" s="151"/>
      <c r="G257" s="189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89"/>
      <c r="B258" s="190"/>
      <c r="C258" s="151"/>
      <c r="D258" s="151"/>
      <c r="E258" s="151"/>
      <c r="F258" s="151"/>
      <c r="G258" s="189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89"/>
      <c r="B259" s="190"/>
      <c r="C259" s="151"/>
      <c r="D259" s="151"/>
      <c r="E259" s="151"/>
      <c r="F259" s="151"/>
      <c r="G259" s="189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89"/>
      <c r="B260" s="190"/>
      <c r="C260" s="151"/>
      <c r="D260" s="151"/>
      <c r="E260" s="151"/>
      <c r="F260" s="151"/>
      <c r="G260" s="189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89"/>
      <c r="B261" s="190"/>
      <c r="C261" s="151"/>
      <c r="D261" s="151"/>
      <c r="E261" s="151"/>
      <c r="F261" s="151"/>
      <c r="G261" s="189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89"/>
      <c r="B262" s="190"/>
      <c r="C262" s="151"/>
      <c r="D262" s="151"/>
      <c r="E262" s="151"/>
      <c r="F262" s="151"/>
      <c r="G262" s="189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89"/>
      <c r="B263" s="190"/>
      <c r="C263" s="151"/>
      <c r="D263" s="151"/>
      <c r="E263" s="151"/>
      <c r="F263" s="151"/>
      <c r="G263" s="189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89"/>
      <c r="B264" s="190"/>
      <c r="C264" s="151"/>
      <c r="D264" s="151"/>
      <c r="E264" s="151"/>
      <c r="F264" s="151"/>
      <c r="G264" s="189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89"/>
      <c r="B265" s="190"/>
      <c r="C265" s="151"/>
      <c r="D265" s="151"/>
      <c r="E265" s="151"/>
      <c r="F265" s="151"/>
      <c r="G265" s="189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89"/>
      <c r="B266" s="190"/>
      <c r="C266" s="151"/>
      <c r="D266" s="151"/>
      <c r="E266" s="151"/>
      <c r="F266" s="151"/>
      <c r="G266" s="189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89"/>
      <c r="B267" s="190"/>
      <c r="C267" s="151"/>
      <c r="D267" s="151"/>
      <c r="E267" s="151"/>
      <c r="F267" s="151"/>
      <c r="G267" s="189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89"/>
      <c r="B268" s="190"/>
      <c r="C268" s="151"/>
      <c r="D268" s="151"/>
      <c r="E268" s="151"/>
      <c r="F268" s="151"/>
      <c r="G268" s="189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89"/>
      <c r="B269" s="190"/>
      <c r="C269" s="151"/>
      <c r="D269" s="151"/>
      <c r="E269" s="151"/>
      <c r="F269" s="151"/>
      <c r="G269" s="189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89"/>
      <c r="B270" s="190"/>
      <c r="C270" s="151"/>
      <c r="D270" s="151"/>
      <c r="E270" s="151"/>
      <c r="F270" s="151"/>
      <c r="G270" s="189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89"/>
      <c r="B271" s="190"/>
      <c r="C271" s="151"/>
      <c r="D271" s="151"/>
      <c r="E271" s="151"/>
      <c r="F271" s="151"/>
      <c r="G271" s="189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89"/>
      <c r="B272" s="190"/>
      <c r="C272" s="151"/>
      <c r="D272" s="151"/>
      <c r="E272" s="151"/>
      <c r="F272" s="151"/>
      <c r="G272" s="189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89"/>
      <c r="B273" s="190"/>
      <c r="C273" s="151"/>
      <c r="D273" s="151"/>
      <c r="E273" s="151"/>
      <c r="F273" s="151"/>
      <c r="G273" s="189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89"/>
      <c r="B274" s="190"/>
      <c r="C274" s="151"/>
      <c r="D274" s="151"/>
      <c r="E274" s="151"/>
      <c r="F274" s="151"/>
      <c r="G274" s="189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89"/>
      <c r="B275" s="190"/>
      <c r="C275" s="151"/>
      <c r="D275" s="151"/>
      <c r="E275" s="151"/>
      <c r="F275" s="151"/>
      <c r="G275" s="189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89"/>
      <c r="B276" s="190"/>
      <c r="C276" s="151"/>
      <c r="D276" s="151"/>
      <c r="E276" s="151"/>
      <c r="F276" s="151"/>
      <c r="G276" s="189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89"/>
      <c r="B277" s="190"/>
      <c r="C277" s="151"/>
      <c r="D277" s="151"/>
      <c r="E277" s="151"/>
      <c r="F277" s="151"/>
      <c r="G277" s="189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89"/>
      <c r="B278" s="190"/>
      <c r="C278" s="151"/>
      <c r="D278" s="151"/>
      <c r="E278" s="151"/>
      <c r="F278" s="151"/>
      <c r="G278" s="189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89"/>
      <c r="B279" s="190"/>
      <c r="C279" s="151"/>
      <c r="D279" s="151"/>
      <c r="E279" s="151"/>
      <c r="F279" s="151"/>
      <c r="G279" s="189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89"/>
      <c r="B280" s="190"/>
      <c r="C280" s="151"/>
      <c r="D280" s="151"/>
      <c r="E280" s="151"/>
      <c r="F280" s="151"/>
      <c r="G280" s="189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89"/>
      <c r="B281" s="190"/>
      <c r="C281" s="151"/>
      <c r="D281" s="151"/>
      <c r="E281" s="151"/>
      <c r="F281" s="151"/>
      <c r="G281" s="189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89"/>
      <c r="B282" s="190"/>
      <c r="C282" s="151"/>
      <c r="D282" s="151"/>
      <c r="E282" s="151"/>
      <c r="F282" s="151"/>
      <c r="G282" s="189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89"/>
      <c r="B283" s="190"/>
      <c r="C283" s="151"/>
      <c r="D283" s="151"/>
      <c r="E283" s="151"/>
      <c r="F283" s="151"/>
      <c r="G283" s="189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89"/>
      <c r="B284" s="190"/>
      <c r="C284" s="151"/>
      <c r="D284" s="151"/>
      <c r="E284" s="151"/>
      <c r="F284" s="151"/>
      <c r="G284" s="189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89"/>
      <c r="B285" s="190"/>
      <c r="C285" s="151"/>
      <c r="D285" s="151"/>
      <c r="E285" s="151"/>
      <c r="F285" s="151"/>
      <c r="G285" s="189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89"/>
      <c r="B286" s="190"/>
      <c r="C286" s="151"/>
      <c r="D286" s="151"/>
      <c r="E286" s="151"/>
      <c r="F286" s="151"/>
      <c r="G286" s="189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89"/>
      <c r="B287" s="190"/>
      <c r="C287" s="151"/>
      <c r="D287" s="151"/>
      <c r="E287" s="151"/>
      <c r="F287" s="151"/>
      <c r="G287" s="189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89"/>
      <c r="B288" s="190"/>
      <c r="C288" s="151"/>
      <c r="D288" s="151"/>
      <c r="E288" s="151"/>
      <c r="F288" s="151"/>
      <c r="G288" s="189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89"/>
      <c r="B289" s="190"/>
      <c r="C289" s="151"/>
      <c r="D289" s="151"/>
      <c r="E289" s="151"/>
      <c r="F289" s="151"/>
      <c r="G289" s="189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89"/>
      <c r="B290" s="190"/>
      <c r="C290" s="151"/>
      <c r="D290" s="151"/>
      <c r="E290" s="151"/>
      <c r="F290" s="151"/>
      <c r="G290" s="189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89"/>
      <c r="B291" s="190"/>
      <c r="C291" s="151"/>
      <c r="D291" s="151"/>
      <c r="E291" s="151"/>
      <c r="F291" s="151"/>
      <c r="G291" s="189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89"/>
      <c r="B292" s="190"/>
      <c r="C292" s="151"/>
      <c r="D292" s="151"/>
      <c r="E292" s="151"/>
      <c r="F292" s="151"/>
      <c r="G292" s="189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89"/>
      <c r="B293" s="190"/>
      <c r="C293" s="151"/>
      <c r="D293" s="151"/>
      <c r="E293" s="151"/>
      <c r="F293" s="151"/>
      <c r="G293" s="189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89"/>
      <c r="B294" s="190"/>
      <c r="C294" s="151"/>
      <c r="D294" s="151"/>
      <c r="E294" s="151"/>
      <c r="F294" s="151"/>
      <c r="G294" s="189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89"/>
      <c r="B295" s="190"/>
      <c r="C295" s="151"/>
      <c r="D295" s="151"/>
      <c r="E295" s="151"/>
      <c r="F295" s="151"/>
      <c r="G295" s="189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89"/>
      <c r="B296" s="190"/>
      <c r="C296" s="151"/>
      <c r="D296" s="151"/>
      <c r="E296" s="151"/>
      <c r="F296" s="151"/>
      <c r="G296" s="189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89"/>
      <c r="B297" s="190"/>
      <c r="C297" s="151"/>
      <c r="D297" s="151"/>
      <c r="E297" s="151"/>
      <c r="F297" s="151"/>
      <c r="G297" s="189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89"/>
      <c r="B298" s="190"/>
      <c r="C298" s="151"/>
      <c r="D298" s="151"/>
      <c r="E298" s="151"/>
      <c r="F298" s="151"/>
      <c r="G298" s="189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89"/>
      <c r="B299" s="190"/>
      <c r="C299" s="151"/>
      <c r="D299" s="151"/>
      <c r="E299" s="151"/>
      <c r="F299" s="151"/>
      <c r="G299" s="189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89"/>
      <c r="B300" s="190"/>
      <c r="C300" s="151"/>
      <c r="D300" s="151"/>
      <c r="E300" s="151"/>
      <c r="F300" s="151"/>
      <c r="G300" s="189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89"/>
      <c r="B301" s="190"/>
      <c r="C301" s="151"/>
      <c r="D301" s="151"/>
      <c r="E301" s="151"/>
      <c r="F301" s="151"/>
      <c r="G301" s="189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89"/>
      <c r="B302" s="190"/>
      <c r="C302" s="151"/>
      <c r="D302" s="151"/>
      <c r="E302" s="151"/>
      <c r="F302" s="151"/>
      <c r="G302" s="189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89"/>
      <c r="B303" s="190"/>
      <c r="C303" s="151"/>
      <c r="D303" s="151"/>
      <c r="E303" s="151"/>
      <c r="F303" s="151"/>
      <c r="G303" s="189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89"/>
      <c r="B304" s="190"/>
      <c r="C304" s="151"/>
      <c r="D304" s="151"/>
      <c r="E304" s="151"/>
      <c r="F304" s="151"/>
      <c r="G304" s="189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89"/>
      <c r="B305" s="190"/>
      <c r="C305" s="151"/>
      <c r="D305" s="151"/>
      <c r="E305" s="151"/>
      <c r="F305" s="151"/>
      <c r="G305" s="189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89"/>
      <c r="B306" s="190"/>
      <c r="C306" s="151"/>
      <c r="D306" s="151"/>
      <c r="E306" s="151"/>
      <c r="F306" s="151"/>
      <c r="G306" s="189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89"/>
      <c r="B307" s="190"/>
      <c r="C307" s="151"/>
      <c r="D307" s="151"/>
      <c r="E307" s="151"/>
      <c r="F307" s="151"/>
      <c r="G307" s="189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89"/>
      <c r="B308" s="190"/>
      <c r="C308" s="151"/>
      <c r="D308" s="151"/>
      <c r="E308" s="151"/>
      <c r="F308" s="151"/>
      <c r="G308" s="189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89"/>
      <c r="B309" s="190"/>
      <c r="C309" s="151"/>
      <c r="D309" s="151"/>
      <c r="E309" s="151"/>
      <c r="F309" s="151"/>
      <c r="G309" s="189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89"/>
      <c r="B310" s="190"/>
      <c r="C310" s="151"/>
      <c r="D310" s="151"/>
      <c r="E310" s="151"/>
      <c r="F310" s="151"/>
      <c r="G310" s="189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89"/>
      <c r="B311" s="190"/>
      <c r="C311" s="151"/>
      <c r="D311" s="151"/>
      <c r="E311" s="151"/>
      <c r="F311" s="151"/>
      <c r="G311" s="189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89"/>
      <c r="B312" s="190"/>
      <c r="C312" s="151"/>
      <c r="D312" s="151"/>
      <c r="E312" s="151"/>
      <c r="F312" s="151"/>
      <c r="G312" s="189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89"/>
      <c r="B313" s="190"/>
      <c r="C313" s="151"/>
      <c r="D313" s="151"/>
      <c r="E313" s="151"/>
      <c r="F313" s="151"/>
      <c r="G313" s="189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89"/>
      <c r="B314" s="190"/>
      <c r="C314" s="151"/>
      <c r="D314" s="151"/>
      <c r="E314" s="151"/>
      <c r="F314" s="151"/>
      <c r="G314" s="189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89"/>
      <c r="B315" s="190"/>
      <c r="C315" s="151"/>
      <c r="D315" s="151"/>
      <c r="E315" s="151"/>
      <c r="F315" s="151"/>
      <c r="G315" s="189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89"/>
      <c r="B316" s="190"/>
      <c r="C316" s="151"/>
      <c r="D316" s="151"/>
      <c r="E316" s="151"/>
      <c r="F316" s="151"/>
      <c r="G316" s="189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89"/>
      <c r="B317" s="190"/>
      <c r="C317" s="151"/>
      <c r="D317" s="151"/>
      <c r="E317" s="151"/>
      <c r="F317" s="151"/>
      <c r="G317" s="189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89"/>
      <c r="B318" s="190"/>
      <c r="C318" s="151"/>
      <c r="D318" s="151"/>
      <c r="E318" s="151"/>
      <c r="F318" s="151"/>
      <c r="G318" s="189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89"/>
      <c r="B319" s="190"/>
      <c r="C319" s="151"/>
      <c r="D319" s="151"/>
      <c r="E319" s="151"/>
      <c r="F319" s="151"/>
      <c r="G319" s="189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89"/>
      <c r="B320" s="190"/>
      <c r="C320" s="151"/>
      <c r="D320" s="151"/>
      <c r="E320" s="151"/>
      <c r="F320" s="151"/>
      <c r="G320" s="189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89"/>
      <c r="B321" s="190"/>
      <c r="C321" s="151"/>
      <c r="D321" s="151"/>
      <c r="E321" s="151"/>
      <c r="F321" s="151"/>
      <c r="G321" s="189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89"/>
      <c r="B322" s="190"/>
      <c r="C322" s="151"/>
      <c r="D322" s="151"/>
      <c r="E322" s="151"/>
      <c r="F322" s="151"/>
      <c r="G322" s="189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89"/>
      <c r="B323" s="190"/>
      <c r="C323" s="151"/>
      <c r="D323" s="151"/>
      <c r="E323" s="151"/>
      <c r="F323" s="151"/>
      <c r="G323" s="189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89"/>
      <c r="B324" s="190"/>
      <c r="C324" s="151"/>
      <c r="D324" s="151"/>
      <c r="E324" s="151"/>
      <c r="F324" s="151"/>
      <c r="G324" s="189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89"/>
      <c r="B325" s="190"/>
      <c r="C325" s="151"/>
      <c r="D325" s="151"/>
      <c r="E325" s="151"/>
      <c r="F325" s="151"/>
      <c r="G325" s="189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89"/>
      <c r="B326" s="190"/>
      <c r="C326" s="151"/>
      <c r="D326" s="151"/>
      <c r="E326" s="151"/>
      <c r="F326" s="151"/>
      <c r="G326" s="189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89"/>
      <c r="B327" s="190"/>
      <c r="C327" s="151"/>
      <c r="D327" s="151"/>
      <c r="E327" s="151"/>
      <c r="F327" s="151"/>
      <c r="G327" s="189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89"/>
      <c r="B328" s="190"/>
      <c r="C328" s="151"/>
      <c r="D328" s="151"/>
      <c r="E328" s="151"/>
      <c r="F328" s="151"/>
      <c r="G328" s="189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89"/>
      <c r="B329" s="190"/>
      <c r="C329" s="151"/>
      <c r="D329" s="151"/>
      <c r="E329" s="151"/>
      <c r="F329" s="151"/>
      <c r="G329" s="189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89"/>
      <c r="B330" s="190"/>
      <c r="C330" s="151"/>
      <c r="D330" s="151"/>
      <c r="E330" s="151"/>
      <c r="F330" s="151"/>
      <c r="G330" s="189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89"/>
      <c r="B331" s="190"/>
      <c r="C331" s="151"/>
      <c r="D331" s="151"/>
      <c r="E331" s="151"/>
      <c r="F331" s="151"/>
      <c r="G331" s="189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89"/>
      <c r="B332" s="190"/>
      <c r="C332" s="151"/>
      <c r="D332" s="151"/>
      <c r="E332" s="151"/>
      <c r="F332" s="151"/>
      <c r="G332" s="189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89"/>
      <c r="B333" s="190"/>
      <c r="C333" s="151"/>
      <c r="D333" s="151"/>
      <c r="E333" s="151"/>
      <c r="F333" s="151"/>
      <c r="G333" s="189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89"/>
      <c r="B334" s="190"/>
      <c r="C334" s="151"/>
      <c r="D334" s="151"/>
      <c r="E334" s="151"/>
      <c r="F334" s="151"/>
      <c r="G334" s="189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89"/>
      <c r="B335" s="190"/>
      <c r="C335" s="151"/>
      <c r="D335" s="151"/>
      <c r="E335" s="151"/>
      <c r="F335" s="151"/>
      <c r="G335" s="189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89"/>
      <c r="B336" s="190"/>
      <c r="C336" s="151"/>
      <c r="D336" s="151"/>
      <c r="E336" s="151"/>
      <c r="F336" s="151"/>
      <c r="G336" s="189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89"/>
      <c r="B337" s="190"/>
      <c r="C337" s="151"/>
      <c r="D337" s="151"/>
      <c r="E337" s="151"/>
      <c r="F337" s="151"/>
      <c r="G337" s="189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89"/>
      <c r="B338" s="190"/>
      <c r="C338" s="151"/>
      <c r="D338" s="151"/>
      <c r="E338" s="151"/>
      <c r="F338" s="151"/>
      <c r="G338" s="189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89"/>
      <c r="B339" s="190"/>
      <c r="C339" s="151"/>
      <c r="D339" s="151"/>
      <c r="E339" s="151"/>
      <c r="F339" s="151"/>
      <c r="G339" s="189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89"/>
      <c r="B340" s="190"/>
      <c r="C340" s="151"/>
      <c r="D340" s="151"/>
      <c r="E340" s="151"/>
      <c r="F340" s="151"/>
      <c r="G340" s="189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89"/>
      <c r="B341" s="190"/>
      <c r="C341" s="151"/>
      <c r="D341" s="151"/>
      <c r="E341" s="151"/>
      <c r="F341" s="151"/>
      <c r="G341" s="189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89"/>
      <c r="B342" s="190"/>
      <c r="C342" s="151"/>
      <c r="D342" s="151"/>
      <c r="E342" s="151"/>
      <c r="F342" s="151"/>
      <c r="G342" s="189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89"/>
      <c r="B343" s="190"/>
      <c r="C343" s="151"/>
      <c r="D343" s="151"/>
      <c r="E343" s="151"/>
      <c r="F343" s="151"/>
      <c r="G343" s="189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89"/>
      <c r="B344" s="190"/>
      <c r="C344" s="151"/>
      <c r="D344" s="151"/>
      <c r="E344" s="151"/>
      <c r="F344" s="151"/>
      <c r="G344" s="189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89"/>
      <c r="B345" s="190"/>
      <c r="C345" s="151"/>
      <c r="D345" s="151"/>
      <c r="E345" s="151"/>
      <c r="F345" s="151"/>
      <c r="G345" s="189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89"/>
      <c r="B346" s="190"/>
      <c r="C346" s="151"/>
      <c r="D346" s="151"/>
      <c r="E346" s="151"/>
      <c r="F346" s="151"/>
      <c r="G346" s="189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89"/>
      <c r="B347" s="190"/>
      <c r="C347" s="151"/>
      <c r="D347" s="151"/>
      <c r="E347" s="151"/>
      <c r="F347" s="151"/>
      <c r="G347" s="189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89"/>
      <c r="B348" s="190"/>
      <c r="C348" s="151"/>
      <c r="D348" s="151"/>
      <c r="E348" s="151"/>
      <c r="F348" s="151"/>
      <c r="G348" s="189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89"/>
      <c r="B349" s="190"/>
      <c r="C349" s="151"/>
      <c r="D349" s="151"/>
      <c r="E349" s="151"/>
      <c r="F349" s="151"/>
      <c r="G349" s="189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89"/>
      <c r="B350" s="190"/>
      <c r="C350" s="151"/>
      <c r="D350" s="151"/>
      <c r="E350" s="151"/>
      <c r="F350" s="151"/>
      <c r="G350" s="189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89"/>
      <c r="B351" s="190"/>
      <c r="C351" s="151"/>
      <c r="D351" s="151"/>
      <c r="E351" s="151"/>
      <c r="F351" s="151"/>
      <c r="G351" s="189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89"/>
      <c r="B352" s="190"/>
      <c r="C352" s="151"/>
      <c r="D352" s="151"/>
      <c r="E352" s="151"/>
      <c r="F352" s="151"/>
      <c r="G352" s="189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89"/>
      <c r="B353" s="190"/>
      <c r="C353" s="151"/>
      <c r="D353" s="151"/>
      <c r="E353" s="151"/>
      <c r="F353" s="151"/>
      <c r="G353" s="189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89"/>
      <c r="B354" s="190"/>
      <c r="C354" s="151"/>
      <c r="D354" s="151"/>
      <c r="E354" s="151"/>
      <c r="F354" s="151"/>
      <c r="G354" s="189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89"/>
      <c r="B355" s="190"/>
      <c r="C355" s="151"/>
      <c r="D355" s="151"/>
      <c r="E355" s="151"/>
      <c r="F355" s="151"/>
      <c r="G355" s="189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89"/>
      <c r="B356" s="190"/>
      <c r="C356" s="151"/>
      <c r="D356" s="151"/>
      <c r="E356" s="151"/>
      <c r="F356" s="151"/>
      <c r="G356" s="189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89"/>
      <c r="B357" s="190"/>
      <c r="C357" s="151"/>
      <c r="D357" s="151"/>
      <c r="E357" s="151"/>
      <c r="F357" s="151"/>
      <c r="G357" s="189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89"/>
      <c r="B358" s="190"/>
      <c r="C358" s="151"/>
      <c r="D358" s="151"/>
      <c r="E358" s="151"/>
      <c r="F358" s="151"/>
      <c r="G358" s="189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89"/>
      <c r="B359" s="190"/>
      <c r="C359" s="151"/>
      <c r="D359" s="151"/>
      <c r="E359" s="151"/>
      <c r="F359" s="151"/>
      <c r="G359" s="189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89"/>
      <c r="B360" s="190"/>
      <c r="C360" s="151"/>
      <c r="D360" s="151"/>
      <c r="E360" s="151"/>
      <c r="F360" s="151"/>
      <c r="G360" s="189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89"/>
      <c r="B361" s="190"/>
      <c r="C361" s="151"/>
      <c r="D361" s="151"/>
      <c r="E361" s="151"/>
      <c r="F361" s="151"/>
      <c r="G361" s="189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89"/>
      <c r="B362" s="190"/>
      <c r="C362" s="151"/>
      <c r="D362" s="151"/>
      <c r="E362" s="151"/>
      <c r="F362" s="151"/>
      <c r="G362" s="189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89"/>
      <c r="B363" s="190"/>
      <c r="C363" s="151"/>
      <c r="D363" s="151"/>
      <c r="E363" s="151"/>
      <c r="F363" s="151"/>
      <c r="G363" s="189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89"/>
      <c r="B364" s="190"/>
      <c r="C364" s="151"/>
      <c r="D364" s="151"/>
      <c r="E364" s="151"/>
      <c r="F364" s="151"/>
      <c r="G364" s="189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89"/>
      <c r="B365" s="190"/>
      <c r="C365" s="151"/>
      <c r="D365" s="151"/>
      <c r="E365" s="151"/>
      <c r="F365" s="151"/>
      <c r="G365" s="189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89"/>
      <c r="B366" s="190"/>
      <c r="C366" s="151"/>
      <c r="D366" s="151"/>
      <c r="E366" s="151"/>
      <c r="F366" s="151"/>
      <c r="G366" s="189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89"/>
      <c r="B367" s="190"/>
      <c r="C367" s="151"/>
      <c r="D367" s="151"/>
      <c r="E367" s="151"/>
      <c r="F367" s="151"/>
      <c r="G367" s="189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89"/>
      <c r="B368" s="190"/>
      <c r="C368" s="151"/>
      <c r="D368" s="151"/>
      <c r="E368" s="151"/>
      <c r="F368" s="151"/>
      <c r="G368" s="189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89"/>
      <c r="B369" s="190"/>
      <c r="C369" s="151"/>
      <c r="D369" s="151"/>
      <c r="E369" s="151"/>
      <c r="F369" s="151"/>
      <c r="G369" s="189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89"/>
      <c r="B370" s="190"/>
      <c r="C370" s="151"/>
      <c r="D370" s="151"/>
      <c r="E370" s="151"/>
      <c r="F370" s="151"/>
      <c r="G370" s="189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89"/>
      <c r="B371" s="190"/>
      <c r="C371" s="151"/>
      <c r="D371" s="151"/>
      <c r="E371" s="151"/>
      <c r="F371" s="151"/>
      <c r="G371" s="189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89"/>
      <c r="B372" s="190"/>
      <c r="C372" s="151"/>
      <c r="D372" s="151"/>
      <c r="E372" s="151"/>
      <c r="F372" s="151"/>
      <c r="G372" s="189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89"/>
      <c r="B373" s="190"/>
      <c r="C373" s="151"/>
      <c r="D373" s="151"/>
      <c r="E373" s="151"/>
      <c r="F373" s="151"/>
      <c r="G373" s="189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89"/>
      <c r="B374" s="190"/>
      <c r="C374" s="151"/>
      <c r="D374" s="151"/>
      <c r="E374" s="151"/>
      <c r="F374" s="151"/>
      <c r="G374" s="189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89"/>
      <c r="B375" s="190"/>
      <c r="C375" s="151"/>
      <c r="D375" s="151"/>
      <c r="E375" s="151"/>
      <c r="F375" s="151"/>
      <c r="G375" s="189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89"/>
      <c r="B376" s="190"/>
      <c r="C376" s="151"/>
      <c r="D376" s="151"/>
      <c r="E376" s="151"/>
      <c r="F376" s="151"/>
      <c r="G376" s="189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89"/>
      <c r="B377" s="190"/>
      <c r="C377" s="151"/>
      <c r="D377" s="151"/>
      <c r="E377" s="151"/>
      <c r="F377" s="151"/>
      <c r="G377" s="189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89"/>
      <c r="B378" s="190"/>
      <c r="C378" s="151"/>
      <c r="D378" s="151"/>
      <c r="E378" s="151"/>
      <c r="F378" s="151"/>
      <c r="G378" s="189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89"/>
      <c r="B379" s="190"/>
      <c r="C379" s="151"/>
      <c r="D379" s="151"/>
      <c r="E379" s="151"/>
      <c r="F379" s="151"/>
      <c r="G379" s="189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89"/>
      <c r="B380" s="190"/>
      <c r="C380" s="151"/>
      <c r="D380" s="151"/>
      <c r="E380" s="151"/>
      <c r="F380" s="151"/>
      <c r="G380" s="189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89"/>
      <c r="B381" s="190"/>
      <c r="C381" s="151"/>
      <c r="D381" s="151"/>
      <c r="E381" s="151"/>
      <c r="F381" s="151"/>
      <c r="G381" s="189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89"/>
      <c r="B382" s="190"/>
      <c r="C382" s="151"/>
      <c r="D382" s="151"/>
      <c r="E382" s="151"/>
      <c r="F382" s="151"/>
      <c r="G382" s="189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89"/>
      <c r="B383" s="190"/>
      <c r="C383" s="151"/>
      <c r="D383" s="151"/>
      <c r="E383" s="151"/>
      <c r="F383" s="151"/>
      <c r="G383" s="189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89"/>
      <c r="B384" s="190"/>
      <c r="C384" s="151"/>
      <c r="D384" s="151"/>
      <c r="E384" s="151"/>
      <c r="F384" s="151"/>
      <c r="G384" s="189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89"/>
      <c r="B385" s="190"/>
      <c r="C385" s="151"/>
      <c r="D385" s="151"/>
      <c r="E385" s="151"/>
      <c r="F385" s="151"/>
      <c r="G385" s="189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89"/>
      <c r="B386" s="190"/>
      <c r="C386" s="151"/>
      <c r="D386" s="151"/>
      <c r="E386" s="151"/>
      <c r="F386" s="151"/>
      <c r="G386" s="189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89"/>
      <c r="B387" s="190"/>
      <c r="C387" s="151"/>
      <c r="D387" s="151"/>
      <c r="E387" s="151"/>
      <c r="F387" s="151"/>
      <c r="G387" s="189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89"/>
      <c r="B388" s="190"/>
      <c r="C388" s="151"/>
      <c r="D388" s="151"/>
      <c r="E388" s="151"/>
      <c r="F388" s="151"/>
      <c r="G388" s="189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89"/>
      <c r="B389" s="190"/>
      <c r="C389" s="151"/>
      <c r="D389" s="151"/>
      <c r="E389" s="151"/>
      <c r="F389" s="151"/>
      <c r="G389" s="189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89"/>
      <c r="B390" s="190"/>
      <c r="C390" s="151"/>
      <c r="D390" s="151"/>
      <c r="E390" s="151"/>
      <c r="F390" s="151"/>
      <c r="G390" s="189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89"/>
      <c r="B391" s="190"/>
      <c r="C391" s="151"/>
      <c r="D391" s="151"/>
      <c r="E391" s="151"/>
      <c r="F391" s="151"/>
      <c r="G391" s="189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89"/>
      <c r="B392" s="190"/>
      <c r="C392" s="151"/>
      <c r="D392" s="151"/>
      <c r="E392" s="151"/>
      <c r="F392" s="151"/>
      <c r="G392" s="189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89"/>
      <c r="B393" s="190"/>
      <c r="C393" s="151"/>
      <c r="D393" s="151"/>
      <c r="E393" s="151"/>
      <c r="F393" s="151"/>
      <c r="G393" s="189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89"/>
      <c r="B394" s="190"/>
      <c r="C394" s="151"/>
      <c r="D394" s="151"/>
      <c r="E394" s="151"/>
      <c r="F394" s="151"/>
      <c r="G394" s="189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89"/>
      <c r="B395" s="190"/>
      <c r="C395" s="151"/>
      <c r="D395" s="151"/>
      <c r="E395" s="151"/>
      <c r="F395" s="151"/>
      <c r="G395" s="189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89"/>
      <c r="B396" s="190"/>
      <c r="C396" s="151"/>
      <c r="D396" s="151"/>
      <c r="E396" s="151"/>
      <c r="F396" s="151"/>
      <c r="G396" s="189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89"/>
      <c r="B397" s="190"/>
      <c r="C397" s="151"/>
      <c r="D397" s="151"/>
      <c r="E397" s="151"/>
      <c r="F397" s="151"/>
      <c r="G397" s="189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89"/>
      <c r="B398" s="190"/>
      <c r="C398" s="151"/>
      <c r="D398" s="151"/>
      <c r="E398" s="151"/>
      <c r="F398" s="151"/>
      <c r="G398" s="189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89"/>
      <c r="B399" s="190"/>
      <c r="C399" s="151"/>
      <c r="D399" s="151"/>
      <c r="E399" s="151"/>
      <c r="F399" s="151"/>
      <c r="G399" s="189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89"/>
      <c r="B400" s="190"/>
      <c r="C400" s="151"/>
      <c r="D400" s="151"/>
      <c r="E400" s="151"/>
      <c r="F400" s="151"/>
      <c r="G400" s="189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89"/>
      <c r="B401" s="190"/>
      <c r="C401" s="151"/>
      <c r="D401" s="151"/>
      <c r="E401" s="151"/>
      <c r="F401" s="151"/>
      <c r="G401" s="189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89"/>
      <c r="B402" s="190"/>
      <c r="C402" s="151"/>
      <c r="D402" s="151"/>
      <c r="E402" s="151"/>
      <c r="F402" s="151"/>
      <c r="G402" s="189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89"/>
      <c r="B403" s="190"/>
      <c r="C403" s="151"/>
      <c r="D403" s="151"/>
      <c r="E403" s="151"/>
      <c r="F403" s="151"/>
      <c r="G403" s="189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89"/>
      <c r="B404" s="190"/>
      <c r="C404" s="151"/>
      <c r="D404" s="151"/>
      <c r="E404" s="151"/>
      <c r="F404" s="151"/>
      <c r="G404" s="189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89"/>
      <c r="B405" s="190"/>
      <c r="C405" s="151"/>
      <c r="D405" s="151"/>
      <c r="E405" s="151"/>
      <c r="F405" s="151"/>
      <c r="G405" s="189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89"/>
      <c r="B406" s="190"/>
      <c r="C406" s="151"/>
      <c r="D406" s="151"/>
      <c r="E406" s="151"/>
      <c r="F406" s="151"/>
      <c r="G406" s="189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89"/>
      <c r="B407" s="190"/>
      <c r="C407" s="151"/>
      <c r="D407" s="151"/>
      <c r="E407" s="151"/>
      <c r="F407" s="151"/>
      <c r="G407" s="189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89"/>
      <c r="B408" s="190"/>
      <c r="C408" s="151"/>
      <c r="D408" s="151"/>
      <c r="E408" s="151"/>
      <c r="F408" s="151"/>
      <c r="G408" s="189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89"/>
      <c r="B409" s="190"/>
      <c r="C409" s="151"/>
      <c r="D409" s="151"/>
      <c r="E409" s="151"/>
      <c r="F409" s="151"/>
      <c r="G409" s="189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89"/>
      <c r="B410" s="190"/>
      <c r="C410" s="151"/>
      <c r="D410" s="151"/>
      <c r="E410" s="151"/>
      <c r="F410" s="151"/>
      <c r="G410" s="189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89"/>
      <c r="B411" s="190"/>
      <c r="C411" s="151"/>
      <c r="D411" s="151"/>
      <c r="E411" s="151"/>
      <c r="F411" s="151"/>
      <c r="G411" s="189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89"/>
      <c r="B412" s="190"/>
      <c r="C412" s="151"/>
      <c r="D412" s="151"/>
      <c r="E412" s="151"/>
      <c r="F412" s="151"/>
      <c r="G412" s="189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89"/>
      <c r="B413" s="190"/>
      <c r="C413" s="151"/>
      <c r="D413" s="151"/>
      <c r="E413" s="151"/>
      <c r="F413" s="151"/>
      <c r="G413" s="189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89"/>
      <c r="B414" s="190"/>
      <c r="C414" s="151"/>
      <c r="D414" s="151"/>
      <c r="E414" s="151"/>
      <c r="F414" s="151"/>
      <c r="G414" s="189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89"/>
      <c r="B415" s="190"/>
      <c r="C415" s="151"/>
      <c r="D415" s="151"/>
      <c r="E415" s="151"/>
      <c r="F415" s="151"/>
      <c r="G415" s="189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89"/>
      <c r="B416" s="190"/>
      <c r="C416" s="151"/>
      <c r="D416" s="151"/>
      <c r="E416" s="151"/>
      <c r="F416" s="151"/>
      <c r="G416" s="189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89"/>
      <c r="B417" s="190"/>
      <c r="C417" s="151"/>
      <c r="D417" s="151"/>
      <c r="E417" s="151"/>
      <c r="F417" s="151"/>
      <c r="G417" s="189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89"/>
      <c r="B418" s="190"/>
      <c r="C418" s="151"/>
      <c r="D418" s="151"/>
      <c r="E418" s="151"/>
      <c r="F418" s="151"/>
      <c r="G418" s="189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89"/>
      <c r="B419" s="190"/>
      <c r="C419" s="151"/>
      <c r="D419" s="151"/>
      <c r="E419" s="151"/>
      <c r="F419" s="151"/>
      <c r="G419" s="189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89"/>
      <c r="B420" s="190"/>
      <c r="C420" s="151"/>
      <c r="D420" s="151"/>
      <c r="E420" s="151"/>
      <c r="F420" s="151"/>
      <c r="G420" s="189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89"/>
      <c r="B421" s="190"/>
      <c r="C421" s="151"/>
      <c r="D421" s="151"/>
      <c r="E421" s="151"/>
      <c r="F421" s="151"/>
      <c r="G421" s="189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89"/>
      <c r="B422" s="190"/>
      <c r="C422" s="151"/>
      <c r="D422" s="151"/>
      <c r="E422" s="151"/>
      <c r="F422" s="151"/>
      <c r="G422" s="189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89"/>
      <c r="B423" s="190"/>
      <c r="C423" s="151"/>
      <c r="D423" s="151"/>
      <c r="E423" s="151"/>
      <c r="F423" s="151"/>
      <c r="G423" s="189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89"/>
      <c r="B424" s="190"/>
      <c r="C424" s="151"/>
      <c r="D424" s="151"/>
      <c r="E424" s="151"/>
      <c r="F424" s="151"/>
      <c r="G424" s="189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89"/>
      <c r="B425" s="190"/>
      <c r="C425" s="151"/>
      <c r="D425" s="151"/>
      <c r="E425" s="151"/>
      <c r="F425" s="151"/>
      <c r="G425" s="189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89"/>
      <c r="B426" s="190"/>
      <c r="C426" s="151"/>
      <c r="D426" s="151"/>
      <c r="E426" s="151"/>
      <c r="F426" s="151"/>
      <c r="G426" s="189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89"/>
      <c r="B427" s="190"/>
      <c r="C427" s="151"/>
      <c r="D427" s="151"/>
      <c r="E427" s="151"/>
      <c r="F427" s="151"/>
      <c r="G427" s="189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89"/>
      <c r="B428" s="190"/>
      <c r="C428" s="151"/>
      <c r="D428" s="151"/>
      <c r="E428" s="151"/>
      <c r="F428" s="151"/>
      <c r="G428" s="189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89"/>
      <c r="B429" s="190"/>
      <c r="C429" s="151"/>
      <c r="D429" s="151"/>
      <c r="E429" s="151"/>
      <c r="F429" s="151"/>
      <c r="G429" s="189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89"/>
      <c r="B430" s="190"/>
      <c r="C430" s="151"/>
      <c r="D430" s="151"/>
      <c r="E430" s="151"/>
      <c r="F430" s="151"/>
      <c r="G430" s="189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89"/>
      <c r="B431" s="190"/>
      <c r="C431" s="151"/>
      <c r="D431" s="151"/>
      <c r="E431" s="151"/>
      <c r="F431" s="151"/>
      <c r="G431" s="189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89"/>
      <c r="B432" s="190"/>
      <c r="C432" s="151"/>
      <c r="D432" s="151"/>
      <c r="E432" s="151"/>
      <c r="F432" s="151"/>
      <c r="G432" s="189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89"/>
      <c r="B433" s="190"/>
      <c r="C433" s="151"/>
      <c r="D433" s="151"/>
      <c r="E433" s="151"/>
      <c r="F433" s="151"/>
      <c r="G433" s="189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89"/>
      <c r="B434" s="190"/>
      <c r="C434" s="151"/>
      <c r="D434" s="151"/>
      <c r="E434" s="151"/>
      <c r="F434" s="151"/>
      <c r="G434" s="189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89"/>
      <c r="B435" s="190"/>
      <c r="C435" s="151"/>
      <c r="D435" s="151"/>
      <c r="E435" s="151"/>
      <c r="F435" s="151"/>
      <c r="G435" s="189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89"/>
      <c r="B436" s="190"/>
      <c r="C436" s="151"/>
      <c r="D436" s="151"/>
      <c r="E436" s="151"/>
      <c r="F436" s="151"/>
      <c r="G436" s="189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89"/>
      <c r="B437" s="190"/>
      <c r="C437" s="151"/>
      <c r="D437" s="151"/>
      <c r="E437" s="151"/>
      <c r="F437" s="151"/>
      <c r="G437" s="189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89"/>
      <c r="B438" s="190"/>
      <c r="C438" s="151"/>
      <c r="D438" s="151"/>
      <c r="E438" s="151"/>
      <c r="F438" s="151"/>
      <c r="G438" s="189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89"/>
      <c r="B439" s="190"/>
      <c r="C439" s="151"/>
      <c r="D439" s="151"/>
      <c r="E439" s="151"/>
      <c r="F439" s="151"/>
      <c r="G439" s="189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89"/>
      <c r="B440" s="190"/>
      <c r="C440" s="151"/>
      <c r="D440" s="151"/>
      <c r="E440" s="151"/>
      <c r="F440" s="151"/>
      <c r="G440" s="189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89"/>
      <c r="B441" s="190"/>
      <c r="C441" s="151"/>
      <c r="D441" s="151"/>
      <c r="E441" s="151"/>
      <c r="F441" s="151"/>
      <c r="G441" s="189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89"/>
      <c r="B442" s="190"/>
      <c r="C442" s="151"/>
      <c r="D442" s="151"/>
      <c r="E442" s="151"/>
      <c r="F442" s="151"/>
      <c r="G442" s="189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89"/>
      <c r="B443" s="190"/>
      <c r="C443" s="151"/>
      <c r="D443" s="151"/>
      <c r="E443" s="151"/>
      <c r="F443" s="151"/>
      <c r="G443" s="189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89"/>
      <c r="B444" s="190"/>
      <c r="C444" s="151"/>
      <c r="D444" s="151"/>
      <c r="E444" s="151"/>
      <c r="F444" s="151"/>
      <c r="G444" s="189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89"/>
      <c r="B445" s="190"/>
      <c r="C445" s="151"/>
      <c r="D445" s="151"/>
      <c r="E445" s="151"/>
      <c r="F445" s="151"/>
      <c r="G445" s="189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89"/>
      <c r="B446" s="190"/>
      <c r="C446" s="151"/>
      <c r="D446" s="151"/>
      <c r="E446" s="151"/>
      <c r="F446" s="151"/>
      <c r="G446" s="189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89"/>
      <c r="B447" s="190"/>
      <c r="C447" s="151"/>
      <c r="D447" s="151"/>
      <c r="E447" s="151"/>
      <c r="F447" s="151"/>
      <c r="G447" s="189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89"/>
      <c r="B448" s="190"/>
      <c r="C448" s="151"/>
      <c r="D448" s="151"/>
      <c r="E448" s="151"/>
      <c r="F448" s="151"/>
      <c r="G448" s="189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89"/>
      <c r="B449" s="190"/>
      <c r="C449" s="151"/>
      <c r="D449" s="151"/>
      <c r="E449" s="151"/>
      <c r="F449" s="151"/>
      <c r="G449" s="189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89"/>
      <c r="B450" s="190"/>
      <c r="C450" s="151"/>
      <c r="D450" s="151"/>
      <c r="E450" s="151"/>
      <c r="F450" s="151"/>
      <c r="G450" s="189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89"/>
      <c r="B451" s="190"/>
      <c r="C451" s="151"/>
      <c r="D451" s="151"/>
      <c r="E451" s="151"/>
      <c r="F451" s="151"/>
      <c r="G451" s="189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89"/>
      <c r="B452" s="190"/>
      <c r="C452" s="151"/>
      <c r="D452" s="151"/>
      <c r="E452" s="151"/>
      <c r="F452" s="151"/>
      <c r="G452" s="189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89"/>
      <c r="B453" s="190"/>
      <c r="C453" s="151"/>
      <c r="D453" s="151"/>
      <c r="E453" s="151"/>
      <c r="F453" s="151"/>
      <c r="G453" s="189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89"/>
      <c r="B454" s="190"/>
      <c r="C454" s="151"/>
      <c r="D454" s="151"/>
      <c r="E454" s="151"/>
      <c r="F454" s="151"/>
      <c r="G454" s="189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89"/>
      <c r="B455" s="190"/>
      <c r="C455" s="151"/>
      <c r="D455" s="151"/>
      <c r="E455" s="151"/>
      <c r="F455" s="151"/>
      <c r="G455" s="189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89"/>
      <c r="B456" s="190"/>
      <c r="C456" s="151"/>
      <c r="D456" s="151"/>
      <c r="E456" s="151"/>
      <c r="F456" s="151"/>
      <c r="G456" s="189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89"/>
      <c r="B457" s="190"/>
      <c r="C457" s="151"/>
      <c r="D457" s="151"/>
      <c r="E457" s="151"/>
      <c r="F457" s="151"/>
      <c r="G457" s="189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89"/>
      <c r="B458" s="190"/>
      <c r="C458" s="151"/>
      <c r="D458" s="151"/>
      <c r="E458" s="151"/>
      <c r="F458" s="151"/>
      <c r="G458" s="189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89"/>
      <c r="B459" s="190"/>
      <c r="C459" s="151"/>
      <c r="D459" s="151"/>
      <c r="E459" s="151"/>
      <c r="F459" s="151"/>
      <c r="G459" s="189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89"/>
      <c r="B460" s="190"/>
      <c r="C460" s="151"/>
      <c r="D460" s="151"/>
      <c r="E460" s="151"/>
      <c r="F460" s="151"/>
      <c r="G460" s="189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89"/>
      <c r="B461" s="190"/>
      <c r="C461" s="151"/>
      <c r="D461" s="151"/>
      <c r="E461" s="151"/>
      <c r="F461" s="151"/>
      <c r="G461" s="189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89"/>
      <c r="B462" s="190"/>
      <c r="C462" s="151"/>
      <c r="D462" s="151"/>
      <c r="E462" s="151"/>
      <c r="F462" s="151"/>
      <c r="G462" s="189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89"/>
      <c r="B463" s="190"/>
      <c r="C463" s="151"/>
      <c r="D463" s="151"/>
      <c r="E463" s="151"/>
      <c r="F463" s="151"/>
      <c r="G463" s="189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89"/>
      <c r="B464" s="190"/>
      <c r="C464" s="151"/>
      <c r="D464" s="151"/>
      <c r="E464" s="151"/>
      <c r="F464" s="151"/>
      <c r="G464" s="189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89"/>
      <c r="B465" s="190"/>
      <c r="C465" s="151"/>
      <c r="D465" s="151"/>
      <c r="E465" s="151"/>
      <c r="F465" s="151"/>
      <c r="G465" s="189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89"/>
      <c r="B466" s="190"/>
      <c r="C466" s="151"/>
      <c r="D466" s="151"/>
      <c r="E466" s="151"/>
      <c r="F466" s="151"/>
      <c r="G466" s="189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89"/>
      <c r="B467" s="190"/>
      <c r="C467" s="151"/>
      <c r="D467" s="151"/>
      <c r="E467" s="151"/>
      <c r="F467" s="151"/>
      <c r="G467" s="189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89"/>
      <c r="B468" s="190"/>
      <c r="C468" s="151"/>
      <c r="D468" s="151"/>
      <c r="E468" s="151"/>
      <c r="F468" s="151"/>
      <c r="G468" s="189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89"/>
      <c r="B469" s="190"/>
      <c r="C469" s="151"/>
      <c r="D469" s="151"/>
      <c r="E469" s="151"/>
      <c r="F469" s="151"/>
      <c r="G469" s="189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89"/>
      <c r="B470" s="190"/>
      <c r="C470" s="151"/>
      <c r="D470" s="151"/>
      <c r="E470" s="151"/>
      <c r="F470" s="151"/>
      <c r="G470" s="189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89"/>
      <c r="B471" s="190"/>
      <c r="C471" s="151"/>
      <c r="D471" s="151"/>
      <c r="E471" s="151"/>
      <c r="F471" s="151"/>
      <c r="G471" s="189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89"/>
      <c r="B472" s="190"/>
      <c r="C472" s="151"/>
      <c r="D472" s="151"/>
      <c r="E472" s="151"/>
      <c r="F472" s="151"/>
      <c r="G472" s="189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89"/>
      <c r="B473" s="190"/>
      <c r="C473" s="151"/>
      <c r="D473" s="151"/>
      <c r="E473" s="151"/>
      <c r="F473" s="151"/>
      <c r="G473" s="189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89"/>
      <c r="B474" s="190"/>
      <c r="C474" s="151"/>
      <c r="D474" s="151"/>
      <c r="E474" s="151"/>
      <c r="F474" s="151"/>
      <c r="G474" s="189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89"/>
      <c r="B475" s="190"/>
      <c r="C475" s="151"/>
      <c r="D475" s="151"/>
      <c r="E475" s="151"/>
      <c r="F475" s="151"/>
      <c r="G475" s="189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89"/>
      <c r="B476" s="190"/>
      <c r="C476" s="151"/>
      <c r="D476" s="151"/>
      <c r="E476" s="151"/>
      <c r="F476" s="151"/>
      <c r="G476" s="189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89"/>
      <c r="B477" s="190"/>
      <c r="C477" s="151"/>
      <c r="D477" s="151"/>
      <c r="E477" s="151"/>
      <c r="F477" s="151"/>
      <c r="G477" s="189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89"/>
      <c r="B478" s="190"/>
      <c r="C478" s="151"/>
      <c r="D478" s="151"/>
      <c r="E478" s="151"/>
      <c r="F478" s="151"/>
      <c r="G478" s="189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89"/>
      <c r="B479" s="190"/>
      <c r="C479" s="151"/>
      <c r="D479" s="151"/>
      <c r="E479" s="151"/>
      <c r="F479" s="151"/>
      <c r="G479" s="189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89"/>
      <c r="B480" s="190"/>
      <c r="C480" s="151"/>
      <c r="D480" s="151"/>
      <c r="E480" s="151"/>
      <c r="F480" s="151"/>
      <c r="G480" s="189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89"/>
      <c r="B481" s="190"/>
      <c r="C481" s="151"/>
      <c r="D481" s="151"/>
      <c r="E481" s="151"/>
      <c r="F481" s="151"/>
      <c r="G481" s="189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89"/>
      <c r="B482" s="190"/>
      <c r="C482" s="151"/>
      <c r="D482" s="151"/>
      <c r="E482" s="151"/>
      <c r="F482" s="151"/>
      <c r="G482" s="189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89"/>
      <c r="B483" s="190"/>
      <c r="C483" s="151"/>
      <c r="D483" s="151"/>
      <c r="E483" s="151"/>
      <c r="F483" s="151"/>
      <c r="G483" s="189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89"/>
      <c r="B484" s="190"/>
      <c r="C484" s="151"/>
      <c r="D484" s="151"/>
      <c r="E484" s="151"/>
      <c r="F484" s="151"/>
      <c r="G484" s="189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89"/>
      <c r="B485" s="190"/>
      <c r="C485" s="151"/>
      <c r="D485" s="151"/>
      <c r="E485" s="151"/>
      <c r="F485" s="151"/>
      <c r="G485" s="189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89"/>
      <c r="B486" s="190"/>
      <c r="C486" s="151"/>
      <c r="D486" s="151"/>
      <c r="E486" s="151"/>
      <c r="F486" s="151"/>
      <c r="G486" s="189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89"/>
      <c r="B487" s="190"/>
      <c r="C487" s="151"/>
      <c r="D487" s="151"/>
      <c r="E487" s="151"/>
      <c r="F487" s="151"/>
      <c r="G487" s="189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89"/>
      <c r="B488" s="190"/>
      <c r="C488" s="151"/>
      <c r="D488" s="151"/>
      <c r="E488" s="151"/>
      <c r="F488" s="151"/>
      <c r="G488" s="189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89"/>
      <c r="B489" s="190"/>
      <c r="C489" s="151"/>
      <c r="D489" s="151"/>
      <c r="E489" s="151"/>
      <c r="F489" s="151"/>
      <c r="G489" s="189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89"/>
      <c r="B490" s="190"/>
      <c r="C490" s="151"/>
      <c r="D490" s="151"/>
      <c r="E490" s="151"/>
      <c r="F490" s="151"/>
      <c r="G490" s="189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89"/>
      <c r="B491" s="190"/>
      <c r="C491" s="151"/>
      <c r="D491" s="151"/>
      <c r="E491" s="151"/>
      <c r="F491" s="151"/>
      <c r="G491" s="189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89"/>
      <c r="B492" s="190"/>
      <c r="C492" s="151"/>
      <c r="D492" s="151"/>
      <c r="E492" s="151"/>
      <c r="F492" s="151"/>
      <c r="G492" s="189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89"/>
      <c r="B493" s="190"/>
      <c r="C493" s="151"/>
      <c r="D493" s="151"/>
      <c r="E493" s="151"/>
      <c r="F493" s="151"/>
      <c r="G493" s="189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89"/>
      <c r="B494" s="190"/>
      <c r="C494" s="151"/>
      <c r="D494" s="151"/>
      <c r="E494" s="151"/>
      <c r="F494" s="151"/>
      <c r="G494" s="189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89"/>
      <c r="B495" s="190"/>
      <c r="C495" s="151"/>
      <c r="D495" s="151"/>
      <c r="E495" s="151"/>
      <c r="F495" s="151"/>
      <c r="G495" s="189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89"/>
      <c r="B496" s="190"/>
      <c r="C496" s="151"/>
      <c r="D496" s="151"/>
      <c r="E496" s="151"/>
      <c r="F496" s="151"/>
      <c r="G496" s="189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89"/>
      <c r="B497" s="190"/>
      <c r="C497" s="151"/>
      <c r="D497" s="151"/>
      <c r="E497" s="151"/>
      <c r="F497" s="151"/>
      <c r="G497" s="189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89"/>
      <c r="B498" s="190"/>
      <c r="C498" s="151"/>
      <c r="D498" s="151"/>
      <c r="E498" s="151"/>
      <c r="F498" s="151"/>
      <c r="G498" s="189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89"/>
      <c r="B499" s="190"/>
      <c r="C499" s="151"/>
      <c r="D499" s="151"/>
      <c r="E499" s="151"/>
      <c r="F499" s="151"/>
      <c r="G499" s="189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89"/>
      <c r="B500" s="190"/>
      <c r="C500" s="151"/>
      <c r="D500" s="151"/>
      <c r="E500" s="151"/>
      <c r="F500" s="151"/>
      <c r="G500" s="189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89"/>
      <c r="B501" s="190"/>
      <c r="C501" s="151"/>
      <c r="D501" s="151"/>
      <c r="E501" s="151"/>
      <c r="F501" s="151"/>
      <c r="G501" s="189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89"/>
      <c r="B502" s="190"/>
      <c r="C502" s="151"/>
      <c r="D502" s="151"/>
      <c r="E502" s="151"/>
      <c r="F502" s="151"/>
      <c r="G502" s="189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89"/>
      <c r="B503" s="190"/>
      <c r="C503" s="151"/>
      <c r="D503" s="151"/>
      <c r="E503" s="151"/>
      <c r="F503" s="151"/>
      <c r="G503" s="189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89"/>
      <c r="B504" s="190"/>
      <c r="C504" s="151"/>
      <c r="D504" s="151"/>
      <c r="E504" s="151"/>
      <c r="F504" s="151"/>
      <c r="G504" s="189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89"/>
      <c r="B505" s="190"/>
      <c r="C505" s="151"/>
      <c r="D505" s="151"/>
      <c r="E505" s="151"/>
      <c r="F505" s="151"/>
      <c r="G505" s="189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89"/>
      <c r="B506" s="190"/>
      <c r="C506" s="151"/>
      <c r="D506" s="151"/>
      <c r="E506" s="151"/>
      <c r="F506" s="151"/>
      <c r="G506" s="189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89"/>
      <c r="B507" s="190"/>
      <c r="C507" s="151"/>
      <c r="D507" s="151"/>
      <c r="E507" s="151"/>
      <c r="F507" s="151"/>
      <c r="G507" s="189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89"/>
      <c r="B508" s="190"/>
      <c r="C508" s="151"/>
      <c r="D508" s="151"/>
      <c r="E508" s="151"/>
      <c r="F508" s="151"/>
      <c r="G508" s="189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89"/>
      <c r="B509" s="190"/>
      <c r="C509" s="151"/>
      <c r="D509" s="151"/>
      <c r="E509" s="151"/>
      <c r="F509" s="151"/>
      <c r="G509" s="189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89"/>
      <c r="B510" s="190"/>
      <c r="C510" s="151"/>
      <c r="D510" s="151"/>
      <c r="E510" s="151"/>
      <c r="F510" s="151"/>
      <c r="G510" s="189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89"/>
      <c r="B511" s="190"/>
      <c r="C511" s="151"/>
      <c r="D511" s="151"/>
      <c r="E511" s="151"/>
      <c r="F511" s="151"/>
      <c r="G511" s="189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89"/>
      <c r="B512" s="190"/>
      <c r="C512" s="151"/>
      <c r="D512" s="151"/>
      <c r="E512" s="151"/>
      <c r="F512" s="151"/>
      <c r="G512" s="189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89"/>
      <c r="B513" s="190"/>
      <c r="C513" s="151"/>
      <c r="D513" s="151"/>
      <c r="E513" s="151"/>
      <c r="F513" s="151"/>
      <c r="G513" s="189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89"/>
      <c r="B514" s="190"/>
      <c r="C514" s="151"/>
      <c r="D514" s="151"/>
      <c r="E514" s="151"/>
      <c r="F514" s="151"/>
      <c r="G514" s="189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89"/>
      <c r="B515" s="190"/>
      <c r="C515" s="151"/>
      <c r="D515" s="151"/>
      <c r="E515" s="151"/>
      <c r="F515" s="151"/>
      <c r="G515" s="189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89"/>
      <c r="B516" s="190"/>
      <c r="C516" s="151"/>
      <c r="D516" s="151"/>
      <c r="E516" s="151"/>
      <c r="F516" s="151"/>
      <c r="G516" s="189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89"/>
      <c r="B517" s="190"/>
      <c r="C517" s="151"/>
      <c r="D517" s="151"/>
      <c r="E517" s="151"/>
      <c r="F517" s="151"/>
      <c r="G517" s="189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89"/>
      <c r="B518" s="190"/>
      <c r="C518" s="151"/>
      <c r="D518" s="151"/>
      <c r="E518" s="151"/>
      <c r="F518" s="151"/>
      <c r="G518" s="189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89"/>
      <c r="B519" s="190"/>
      <c r="C519" s="151"/>
      <c r="D519" s="151"/>
      <c r="E519" s="151"/>
      <c r="F519" s="151"/>
      <c r="G519" s="189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89"/>
      <c r="B520" s="190"/>
      <c r="C520" s="151"/>
      <c r="D520" s="151"/>
      <c r="E520" s="151"/>
      <c r="F520" s="151"/>
      <c r="G520" s="189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89"/>
      <c r="B521" s="190"/>
      <c r="C521" s="151"/>
      <c r="D521" s="151"/>
      <c r="E521" s="151"/>
      <c r="F521" s="151"/>
      <c r="G521" s="189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89"/>
      <c r="B522" s="190"/>
      <c r="C522" s="151"/>
      <c r="D522" s="151"/>
      <c r="E522" s="151"/>
      <c r="F522" s="151"/>
      <c r="G522" s="189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89"/>
      <c r="B523" s="190"/>
      <c r="C523" s="151"/>
      <c r="D523" s="151"/>
      <c r="E523" s="151"/>
      <c r="F523" s="151"/>
      <c r="G523" s="189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89"/>
      <c r="B524" s="190"/>
      <c r="C524" s="151"/>
      <c r="D524" s="151"/>
      <c r="E524" s="151"/>
      <c r="F524" s="151"/>
      <c r="G524" s="189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89"/>
      <c r="B525" s="190"/>
      <c r="C525" s="151"/>
      <c r="D525" s="151"/>
      <c r="E525" s="151"/>
      <c r="F525" s="151"/>
      <c r="G525" s="189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89"/>
      <c r="B526" s="190"/>
      <c r="C526" s="151"/>
      <c r="D526" s="151"/>
      <c r="E526" s="151"/>
      <c r="F526" s="151"/>
      <c r="G526" s="189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89"/>
      <c r="B527" s="190"/>
      <c r="C527" s="151"/>
      <c r="D527" s="151"/>
      <c r="E527" s="151"/>
      <c r="F527" s="151"/>
      <c r="G527" s="189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89"/>
      <c r="B528" s="190"/>
      <c r="C528" s="151"/>
      <c r="D528" s="151"/>
      <c r="E528" s="151"/>
      <c r="F528" s="151"/>
      <c r="G528" s="189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89"/>
      <c r="B529" s="190"/>
      <c r="C529" s="151"/>
      <c r="D529" s="151"/>
      <c r="E529" s="151"/>
      <c r="F529" s="151"/>
      <c r="G529" s="189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89"/>
      <c r="B530" s="190"/>
      <c r="C530" s="151"/>
      <c r="D530" s="151"/>
      <c r="E530" s="151"/>
      <c r="F530" s="151"/>
      <c r="G530" s="189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89"/>
      <c r="B531" s="190"/>
      <c r="C531" s="151"/>
      <c r="D531" s="151"/>
      <c r="E531" s="151"/>
      <c r="F531" s="151"/>
      <c r="G531" s="189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89"/>
      <c r="B532" s="190"/>
      <c r="C532" s="151"/>
      <c r="D532" s="151"/>
      <c r="E532" s="151"/>
      <c r="F532" s="151"/>
      <c r="G532" s="189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89"/>
      <c r="B533" s="190"/>
      <c r="C533" s="151"/>
      <c r="D533" s="151"/>
      <c r="E533" s="151"/>
      <c r="F533" s="151"/>
      <c r="G533" s="189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89"/>
      <c r="B534" s="190"/>
      <c r="C534" s="151"/>
      <c r="D534" s="151"/>
      <c r="E534" s="151"/>
      <c r="F534" s="151"/>
      <c r="G534" s="189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89"/>
      <c r="B535" s="190"/>
      <c r="C535" s="151"/>
      <c r="D535" s="151"/>
      <c r="E535" s="151"/>
      <c r="F535" s="151"/>
      <c r="G535" s="189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89"/>
      <c r="B536" s="190"/>
      <c r="C536" s="151"/>
      <c r="D536" s="151"/>
      <c r="E536" s="151"/>
      <c r="F536" s="151"/>
      <c r="G536" s="189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89"/>
      <c r="B537" s="190"/>
      <c r="C537" s="151"/>
      <c r="D537" s="151"/>
      <c r="E537" s="151"/>
      <c r="F537" s="151"/>
      <c r="G537" s="189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89"/>
      <c r="B538" s="190"/>
      <c r="C538" s="151"/>
      <c r="D538" s="151"/>
      <c r="E538" s="151"/>
      <c r="F538" s="151"/>
      <c r="G538" s="189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89"/>
      <c r="B539" s="190"/>
      <c r="C539" s="151"/>
      <c r="D539" s="151"/>
      <c r="E539" s="151"/>
      <c r="F539" s="151"/>
      <c r="G539" s="189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89"/>
      <c r="B540" s="190"/>
      <c r="C540" s="151"/>
      <c r="D540" s="151"/>
      <c r="E540" s="151"/>
      <c r="F540" s="151"/>
      <c r="G540" s="189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89"/>
      <c r="B541" s="190"/>
      <c r="C541" s="151"/>
      <c r="D541" s="151"/>
      <c r="E541" s="151"/>
      <c r="F541" s="151"/>
      <c r="G541" s="189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89"/>
      <c r="B542" s="190"/>
      <c r="C542" s="151"/>
      <c r="D542" s="151"/>
      <c r="E542" s="151"/>
      <c r="F542" s="151"/>
      <c r="G542" s="189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89"/>
      <c r="B543" s="190"/>
      <c r="C543" s="151"/>
      <c r="D543" s="151"/>
      <c r="E543" s="151"/>
      <c r="F543" s="151"/>
      <c r="G543" s="189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89"/>
      <c r="B544" s="190"/>
      <c r="C544" s="151"/>
      <c r="D544" s="151"/>
      <c r="E544" s="151"/>
      <c r="F544" s="151"/>
      <c r="G544" s="189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89"/>
      <c r="B545" s="190"/>
      <c r="C545" s="151"/>
      <c r="D545" s="151"/>
      <c r="E545" s="151"/>
      <c r="F545" s="151"/>
      <c r="G545" s="189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89"/>
      <c r="B546" s="190"/>
      <c r="C546" s="151"/>
      <c r="D546" s="151"/>
      <c r="E546" s="151"/>
      <c r="F546" s="151"/>
      <c r="G546" s="189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89"/>
      <c r="B547" s="190"/>
      <c r="C547" s="151"/>
      <c r="D547" s="151"/>
      <c r="E547" s="151"/>
      <c r="F547" s="151"/>
      <c r="G547" s="189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89"/>
      <c r="B548" s="190"/>
      <c r="C548" s="151"/>
      <c r="D548" s="151"/>
      <c r="E548" s="151"/>
      <c r="F548" s="151"/>
      <c r="G548" s="189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89"/>
      <c r="B549" s="190"/>
      <c r="C549" s="151"/>
      <c r="D549" s="151"/>
      <c r="E549" s="151"/>
      <c r="F549" s="151"/>
      <c r="G549" s="189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89"/>
      <c r="B550" s="190"/>
      <c r="C550" s="151"/>
      <c r="D550" s="151"/>
      <c r="E550" s="151"/>
      <c r="F550" s="151"/>
      <c r="G550" s="189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89"/>
      <c r="B551" s="190"/>
      <c r="C551" s="151"/>
      <c r="D551" s="151"/>
      <c r="E551" s="151"/>
      <c r="F551" s="151"/>
      <c r="G551" s="189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89"/>
      <c r="B552" s="190"/>
      <c r="C552" s="151"/>
      <c r="D552" s="151"/>
      <c r="E552" s="151"/>
      <c r="F552" s="151"/>
      <c r="G552" s="189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89"/>
      <c r="B553" s="190"/>
      <c r="C553" s="151"/>
      <c r="D553" s="151"/>
      <c r="E553" s="151"/>
      <c r="F553" s="151"/>
      <c r="G553" s="189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89"/>
      <c r="B554" s="190"/>
      <c r="C554" s="151"/>
      <c r="D554" s="151"/>
      <c r="E554" s="151"/>
      <c r="F554" s="151"/>
      <c r="G554" s="189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89"/>
      <c r="B555" s="190"/>
      <c r="C555" s="151"/>
      <c r="D555" s="151"/>
      <c r="E555" s="151"/>
      <c r="F555" s="151"/>
      <c r="G555" s="189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89"/>
      <c r="B556" s="190"/>
      <c r="C556" s="151"/>
      <c r="D556" s="151"/>
      <c r="E556" s="151"/>
      <c r="F556" s="151"/>
      <c r="G556" s="189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89"/>
      <c r="B557" s="190"/>
      <c r="C557" s="151"/>
      <c r="D557" s="151"/>
      <c r="E557" s="151"/>
      <c r="F557" s="151"/>
      <c r="G557" s="189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89"/>
      <c r="B558" s="190"/>
      <c r="C558" s="151"/>
      <c r="D558" s="151"/>
      <c r="E558" s="151"/>
      <c r="F558" s="151"/>
      <c r="G558" s="189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89"/>
      <c r="B559" s="190"/>
      <c r="C559" s="151"/>
      <c r="D559" s="151"/>
      <c r="E559" s="151"/>
      <c r="F559" s="151"/>
      <c r="G559" s="189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89"/>
      <c r="B560" s="190"/>
      <c r="C560" s="151"/>
      <c r="D560" s="151"/>
      <c r="E560" s="151"/>
      <c r="F560" s="151"/>
      <c r="G560" s="189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89"/>
      <c r="B561" s="190"/>
      <c r="C561" s="151"/>
      <c r="D561" s="151"/>
      <c r="E561" s="151"/>
      <c r="F561" s="151"/>
      <c r="G561" s="189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89"/>
      <c r="B562" s="190"/>
      <c r="C562" s="151"/>
      <c r="D562" s="151"/>
      <c r="E562" s="151"/>
      <c r="F562" s="151"/>
      <c r="G562" s="189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89"/>
      <c r="B563" s="190"/>
      <c r="C563" s="151"/>
      <c r="D563" s="151"/>
      <c r="E563" s="151"/>
      <c r="F563" s="151"/>
      <c r="G563" s="189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89"/>
      <c r="B564" s="190"/>
      <c r="C564" s="151"/>
      <c r="D564" s="151"/>
      <c r="E564" s="151"/>
      <c r="F564" s="151"/>
      <c r="G564" s="189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89"/>
      <c r="B565" s="190"/>
      <c r="C565" s="151"/>
      <c r="D565" s="151"/>
      <c r="E565" s="151"/>
      <c r="F565" s="151"/>
      <c r="G565" s="189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89"/>
      <c r="B566" s="190"/>
      <c r="C566" s="151"/>
      <c r="D566" s="151"/>
      <c r="E566" s="151"/>
      <c r="F566" s="151"/>
      <c r="G566" s="189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89"/>
      <c r="B567" s="190"/>
      <c r="C567" s="151"/>
      <c r="D567" s="151"/>
      <c r="E567" s="151"/>
      <c r="F567" s="151"/>
      <c r="G567" s="189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89"/>
      <c r="B568" s="190"/>
      <c r="C568" s="151"/>
      <c r="D568" s="151"/>
      <c r="E568" s="151"/>
      <c r="F568" s="151"/>
      <c r="G568" s="189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89"/>
      <c r="B569" s="190"/>
      <c r="C569" s="151"/>
      <c r="D569" s="151"/>
      <c r="E569" s="151"/>
      <c r="F569" s="151"/>
      <c r="G569" s="189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89"/>
      <c r="B570" s="190"/>
      <c r="C570" s="151"/>
      <c r="D570" s="151"/>
      <c r="E570" s="151"/>
      <c r="F570" s="151"/>
      <c r="G570" s="189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89"/>
      <c r="B571" s="190"/>
      <c r="C571" s="151"/>
      <c r="D571" s="151"/>
      <c r="E571" s="151"/>
      <c r="F571" s="151"/>
      <c r="G571" s="189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89"/>
      <c r="B572" s="190"/>
      <c r="C572" s="151"/>
      <c r="D572" s="151"/>
      <c r="E572" s="151"/>
      <c r="F572" s="151"/>
      <c r="G572" s="189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89"/>
      <c r="B573" s="190"/>
      <c r="C573" s="151"/>
      <c r="D573" s="151"/>
      <c r="E573" s="151"/>
      <c r="F573" s="151"/>
      <c r="G573" s="189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89"/>
      <c r="B574" s="190"/>
      <c r="C574" s="151"/>
      <c r="D574" s="151"/>
      <c r="E574" s="151"/>
      <c r="F574" s="151"/>
      <c r="G574" s="189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89"/>
      <c r="B575" s="190"/>
      <c r="C575" s="151"/>
      <c r="D575" s="151"/>
      <c r="E575" s="151"/>
      <c r="F575" s="151"/>
      <c r="G575" s="189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89"/>
      <c r="B576" s="190"/>
      <c r="C576" s="151"/>
      <c r="D576" s="151"/>
      <c r="E576" s="151"/>
      <c r="F576" s="151"/>
      <c r="G576" s="189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89"/>
      <c r="B577" s="190"/>
      <c r="C577" s="151"/>
      <c r="D577" s="151"/>
      <c r="E577" s="151"/>
      <c r="F577" s="151"/>
      <c r="G577" s="189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89"/>
      <c r="B578" s="190"/>
      <c r="C578" s="151"/>
      <c r="D578" s="151"/>
      <c r="E578" s="151"/>
      <c r="F578" s="151"/>
      <c r="G578" s="189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89"/>
      <c r="B579" s="190"/>
      <c r="C579" s="151"/>
      <c r="D579" s="151"/>
      <c r="E579" s="151"/>
      <c r="F579" s="151"/>
      <c r="G579" s="189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89"/>
      <c r="B580" s="190"/>
      <c r="C580" s="151"/>
      <c r="D580" s="151"/>
      <c r="E580" s="151"/>
      <c r="F580" s="151"/>
      <c r="G580" s="189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89"/>
      <c r="B581" s="190"/>
      <c r="C581" s="151"/>
      <c r="D581" s="151"/>
      <c r="E581" s="151"/>
      <c r="F581" s="151"/>
      <c r="G581" s="189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89"/>
      <c r="B582" s="190"/>
      <c r="C582" s="151"/>
      <c r="D582" s="151"/>
      <c r="E582" s="151"/>
      <c r="F582" s="151"/>
      <c r="G582" s="189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89"/>
      <c r="B583" s="190"/>
      <c r="C583" s="151"/>
      <c r="D583" s="151"/>
      <c r="E583" s="151"/>
      <c r="F583" s="151"/>
      <c r="G583" s="189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89"/>
      <c r="B584" s="190"/>
      <c r="C584" s="151"/>
      <c r="D584" s="151"/>
      <c r="E584" s="151"/>
      <c r="F584" s="151"/>
      <c r="G584" s="189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89"/>
      <c r="B585" s="190"/>
      <c r="C585" s="151"/>
      <c r="D585" s="151"/>
      <c r="E585" s="151"/>
      <c r="F585" s="151"/>
      <c r="G585" s="189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89"/>
      <c r="B586" s="190"/>
      <c r="C586" s="151"/>
      <c r="D586" s="151"/>
      <c r="E586" s="151"/>
      <c r="F586" s="151"/>
      <c r="G586" s="189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89"/>
      <c r="B587" s="190"/>
      <c r="C587" s="151"/>
      <c r="D587" s="151"/>
      <c r="E587" s="151"/>
      <c r="F587" s="151"/>
      <c r="G587" s="189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89"/>
      <c r="B588" s="190"/>
      <c r="C588" s="151"/>
      <c r="D588" s="151"/>
      <c r="E588" s="151"/>
      <c r="F588" s="151"/>
      <c r="G588" s="189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89"/>
      <c r="B589" s="190"/>
      <c r="C589" s="151"/>
      <c r="D589" s="151"/>
      <c r="E589" s="151"/>
      <c r="F589" s="151"/>
      <c r="G589" s="189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89"/>
      <c r="B590" s="190"/>
      <c r="C590" s="151"/>
      <c r="D590" s="151"/>
      <c r="E590" s="151"/>
      <c r="F590" s="151"/>
      <c r="G590" s="189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89"/>
      <c r="B591" s="190"/>
      <c r="C591" s="151"/>
      <c r="D591" s="151"/>
      <c r="E591" s="151"/>
      <c r="F591" s="151"/>
      <c r="G591" s="189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89"/>
      <c r="B592" s="190"/>
      <c r="C592" s="151"/>
      <c r="D592" s="151"/>
      <c r="E592" s="151"/>
      <c r="F592" s="151"/>
      <c r="G592" s="189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89"/>
      <c r="B593" s="190"/>
      <c r="C593" s="151"/>
      <c r="D593" s="151"/>
      <c r="E593" s="151"/>
      <c r="F593" s="151"/>
      <c r="G593" s="189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89"/>
      <c r="B594" s="190"/>
      <c r="C594" s="151"/>
      <c r="D594" s="151"/>
      <c r="E594" s="151"/>
      <c r="F594" s="151"/>
      <c r="G594" s="189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89"/>
      <c r="B595" s="190"/>
      <c r="C595" s="151"/>
      <c r="D595" s="151"/>
      <c r="E595" s="151"/>
      <c r="F595" s="151"/>
      <c r="G595" s="189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89"/>
      <c r="B596" s="190"/>
      <c r="C596" s="151"/>
      <c r="D596" s="151"/>
      <c r="E596" s="151"/>
      <c r="F596" s="151"/>
      <c r="G596" s="189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89"/>
      <c r="B597" s="190"/>
      <c r="C597" s="151"/>
      <c r="D597" s="151"/>
      <c r="E597" s="151"/>
      <c r="F597" s="151"/>
      <c r="G597" s="189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89"/>
      <c r="B598" s="190"/>
      <c r="C598" s="151"/>
      <c r="D598" s="151"/>
      <c r="E598" s="151"/>
      <c r="F598" s="151"/>
      <c r="G598" s="189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89"/>
      <c r="B599" s="190"/>
      <c r="C599" s="151"/>
      <c r="D599" s="151"/>
      <c r="E599" s="151"/>
      <c r="F599" s="151"/>
      <c r="G599" s="189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89"/>
      <c r="B600" s="190"/>
      <c r="C600" s="151"/>
      <c r="D600" s="151"/>
      <c r="E600" s="151"/>
      <c r="F600" s="151"/>
      <c r="G600" s="189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89"/>
      <c r="B601" s="190"/>
      <c r="C601" s="151"/>
      <c r="D601" s="151"/>
      <c r="E601" s="151"/>
      <c r="F601" s="151"/>
      <c r="G601" s="189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89"/>
      <c r="B602" s="190"/>
      <c r="C602" s="151"/>
      <c r="D602" s="151"/>
      <c r="E602" s="151"/>
      <c r="F602" s="151"/>
      <c r="G602" s="189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89"/>
      <c r="B603" s="190"/>
      <c r="C603" s="151"/>
      <c r="D603" s="151"/>
      <c r="E603" s="151"/>
      <c r="F603" s="151"/>
      <c r="G603" s="189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89"/>
      <c r="B604" s="190"/>
      <c r="C604" s="151"/>
      <c r="D604" s="151"/>
      <c r="E604" s="151"/>
      <c r="F604" s="151"/>
      <c r="G604" s="189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89"/>
      <c r="B605" s="190"/>
      <c r="C605" s="151"/>
      <c r="D605" s="151"/>
      <c r="E605" s="151"/>
      <c r="F605" s="151"/>
      <c r="G605" s="189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89"/>
      <c r="B606" s="190"/>
      <c r="C606" s="151"/>
      <c r="D606" s="151"/>
      <c r="E606" s="151"/>
      <c r="F606" s="151"/>
      <c r="G606" s="189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89"/>
      <c r="B607" s="190"/>
      <c r="C607" s="151"/>
      <c r="D607" s="151"/>
      <c r="E607" s="151"/>
      <c r="F607" s="151"/>
      <c r="G607" s="189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89"/>
      <c r="B608" s="190"/>
      <c r="C608" s="151"/>
      <c r="D608" s="151"/>
      <c r="E608" s="151"/>
      <c r="F608" s="151"/>
      <c r="G608" s="189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89"/>
      <c r="B609" s="190"/>
      <c r="C609" s="151"/>
      <c r="D609" s="151"/>
      <c r="E609" s="151"/>
      <c r="F609" s="151"/>
      <c r="G609" s="189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89"/>
      <c r="B610" s="190"/>
      <c r="C610" s="151"/>
      <c r="D610" s="151"/>
      <c r="E610" s="151"/>
      <c r="F610" s="151"/>
      <c r="G610" s="189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89"/>
      <c r="B611" s="190"/>
      <c r="C611" s="151"/>
      <c r="D611" s="151"/>
      <c r="E611" s="151"/>
      <c r="F611" s="151"/>
      <c r="G611" s="189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89"/>
      <c r="B612" s="190"/>
      <c r="C612" s="151"/>
      <c r="D612" s="151"/>
      <c r="E612" s="151"/>
      <c r="F612" s="151"/>
      <c r="G612" s="189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89"/>
      <c r="B613" s="190"/>
      <c r="C613" s="151"/>
      <c r="D613" s="151"/>
      <c r="E613" s="151"/>
      <c r="F613" s="151"/>
      <c r="G613" s="189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89"/>
      <c r="B614" s="190"/>
      <c r="C614" s="151"/>
      <c r="D614" s="151"/>
      <c r="E614" s="151"/>
      <c r="F614" s="151"/>
      <c r="G614" s="189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89"/>
      <c r="B615" s="190"/>
      <c r="C615" s="151"/>
      <c r="D615" s="151"/>
      <c r="E615" s="151"/>
      <c r="F615" s="151"/>
      <c r="G615" s="189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89"/>
      <c r="B616" s="190"/>
      <c r="C616" s="151"/>
      <c r="D616" s="151"/>
      <c r="E616" s="151"/>
      <c r="F616" s="151"/>
      <c r="G616" s="189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89"/>
      <c r="B617" s="190"/>
      <c r="C617" s="151"/>
      <c r="D617" s="151"/>
      <c r="E617" s="151"/>
      <c r="F617" s="151"/>
      <c r="G617" s="189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89"/>
      <c r="B618" s="190"/>
      <c r="C618" s="151"/>
      <c r="D618" s="151"/>
      <c r="E618" s="151"/>
      <c r="F618" s="151"/>
      <c r="G618" s="189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89"/>
      <c r="B619" s="190"/>
      <c r="C619" s="151"/>
      <c r="D619" s="151"/>
      <c r="E619" s="151"/>
      <c r="F619" s="151"/>
      <c r="G619" s="189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89"/>
      <c r="B620" s="190"/>
      <c r="C620" s="151"/>
      <c r="D620" s="151"/>
      <c r="E620" s="151"/>
      <c r="F620" s="151"/>
      <c r="G620" s="189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89"/>
      <c r="B621" s="190"/>
      <c r="C621" s="151"/>
      <c r="D621" s="151"/>
      <c r="E621" s="151"/>
      <c r="F621" s="151"/>
      <c r="G621" s="189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89"/>
      <c r="B622" s="190"/>
      <c r="C622" s="151"/>
      <c r="D622" s="151"/>
      <c r="E622" s="151"/>
      <c r="F622" s="151"/>
      <c r="G622" s="189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89"/>
      <c r="B623" s="190"/>
      <c r="C623" s="151"/>
      <c r="D623" s="151"/>
      <c r="E623" s="151"/>
      <c r="F623" s="151"/>
      <c r="G623" s="189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89"/>
      <c r="B624" s="190"/>
      <c r="C624" s="151"/>
      <c r="D624" s="151"/>
      <c r="E624" s="151"/>
      <c r="F624" s="151"/>
      <c r="G624" s="189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89"/>
      <c r="B625" s="190"/>
      <c r="C625" s="151"/>
      <c r="D625" s="151"/>
      <c r="E625" s="151"/>
      <c r="F625" s="151"/>
      <c r="G625" s="189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89"/>
      <c r="B626" s="190"/>
      <c r="C626" s="151"/>
      <c r="D626" s="151"/>
      <c r="E626" s="151"/>
      <c r="F626" s="151"/>
      <c r="G626" s="189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89"/>
      <c r="B627" s="190"/>
      <c r="C627" s="151"/>
      <c r="D627" s="151"/>
      <c r="E627" s="151"/>
      <c r="F627" s="151"/>
      <c r="G627" s="189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89"/>
      <c r="B628" s="190"/>
      <c r="C628" s="151"/>
      <c r="D628" s="151"/>
      <c r="E628" s="151"/>
      <c r="F628" s="151"/>
      <c r="G628" s="189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89"/>
      <c r="B629" s="190"/>
      <c r="C629" s="151"/>
      <c r="D629" s="151"/>
      <c r="E629" s="151"/>
      <c r="F629" s="151"/>
      <c r="G629" s="189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89"/>
      <c r="B630" s="190"/>
      <c r="C630" s="151"/>
      <c r="D630" s="151"/>
      <c r="E630" s="151"/>
      <c r="F630" s="151"/>
      <c r="G630" s="189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89"/>
      <c r="B631" s="190"/>
      <c r="C631" s="151"/>
      <c r="D631" s="151"/>
      <c r="E631" s="151"/>
      <c r="F631" s="151"/>
      <c r="G631" s="189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89"/>
      <c r="B632" s="190"/>
      <c r="C632" s="151"/>
      <c r="D632" s="151"/>
      <c r="E632" s="151"/>
      <c r="F632" s="151"/>
      <c r="G632" s="189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89"/>
      <c r="B633" s="190"/>
      <c r="C633" s="151"/>
      <c r="D633" s="151"/>
      <c r="E633" s="151"/>
      <c r="F633" s="151"/>
      <c r="G633" s="189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89"/>
      <c r="B634" s="190"/>
      <c r="C634" s="151"/>
      <c r="D634" s="151"/>
      <c r="E634" s="151"/>
      <c r="F634" s="151"/>
      <c r="G634" s="189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89"/>
      <c r="B635" s="190"/>
      <c r="C635" s="151"/>
      <c r="D635" s="151"/>
      <c r="E635" s="151"/>
      <c r="F635" s="151"/>
      <c r="G635" s="189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89"/>
      <c r="B636" s="190"/>
      <c r="C636" s="151"/>
      <c r="D636" s="151"/>
      <c r="E636" s="151"/>
      <c r="F636" s="151"/>
      <c r="G636" s="189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89"/>
      <c r="B637" s="190"/>
      <c r="C637" s="151"/>
      <c r="D637" s="151"/>
      <c r="E637" s="151"/>
      <c r="F637" s="151"/>
      <c r="G637" s="189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89"/>
      <c r="B638" s="190"/>
      <c r="C638" s="151"/>
      <c r="D638" s="151"/>
      <c r="E638" s="151"/>
      <c r="F638" s="151"/>
      <c r="G638" s="189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89"/>
      <c r="B639" s="190"/>
      <c r="C639" s="151"/>
      <c r="D639" s="151"/>
      <c r="E639" s="151"/>
      <c r="F639" s="151"/>
      <c r="G639" s="189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89"/>
      <c r="B640" s="190"/>
      <c r="C640" s="151"/>
      <c r="D640" s="151"/>
      <c r="E640" s="151"/>
      <c r="F640" s="151"/>
      <c r="G640" s="189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89"/>
      <c r="B641" s="190"/>
      <c r="C641" s="151"/>
      <c r="D641" s="151"/>
      <c r="E641" s="151"/>
      <c r="F641" s="151"/>
      <c r="G641" s="189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89"/>
      <c r="B642" s="190"/>
      <c r="C642" s="151"/>
      <c r="D642" s="151"/>
      <c r="E642" s="151"/>
      <c r="F642" s="151"/>
      <c r="G642" s="189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89"/>
      <c r="B643" s="190"/>
      <c r="C643" s="151"/>
      <c r="D643" s="151"/>
      <c r="E643" s="151"/>
      <c r="F643" s="151"/>
      <c r="G643" s="189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89"/>
      <c r="B644" s="190"/>
      <c r="C644" s="151"/>
      <c r="D644" s="151"/>
      <c r="E644" s="151"/>
      <c r="F644" s="151"/>
      <c r="G644" s="189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89"/>
      <c r="B645" s="190"/>
      <c r="C645" s="151"/>
      <c r="D645" s="151"/>
      <c r="E645" s="151"/>
      <c r="F645" s="151"/>
      <c r="G645" s="189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89"/>
      <c r="B646" s="190"/>
      <c r="C646" s="151"/>
      <c r="D646" s="151"/>
      <c r="E646" s="151"/>
      <c r="F646" s="151"/>
      <c r="G646" s="189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89"/>
      <c r="B647" s="190"/>
      <c r="C647" s="151"/>
      <c r="D647" s="151"/>
      <c r="E647" s="151"/>
      <c r="F647" s="151"/>
      <c r="G647" s="189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89"/>
      <c r="B648" s="190"/>
      <c r="C648" s="151"/>
      <c r="D648" s="151"/>
      <c r="E648" s="151"/>
      <c r="F648" s="151"/>
      <c r="G648" s="189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89"/>
      <c r="B649" s="190"/>
      <c r="C649" s="151"/>
      <c r="D649" s="151"/>
      <c r="E649" s="151"/>
      <c r="F649" s="151"/>
      <c r="G649" s="189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89"/>
      <c r="B650" s="190"/>
      <c r="C650" s="151"/>
      <c r="D650" s="151"/>
      <c r="E650" s="151"/>
      <c r="F650" s="151"/>
      <c r="G650" s="189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89"/>
      <c r="B651" s="190"/>
      <c r="C651" s="151"/>
      <c r="D651" s="151"/>
      <c r="E651" s="151"/>
      <c r="F651" s="151"/>
      <c r="G651" s="189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89"/>
      <c r="B652" s="190"/>
      <c r="C652" s="151"/>
      <c r="D652" s="151"/>
      <c r="E652" s="151"/>
      <c r="F652" s="151"/>
      <c r="G652" s="189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89"/>
      <c r="B653" s="190"/>
      <c r="C653" s="151"/>
      <c r="D653" s="151"/>
      <c r="E653" s="151"/>
      <c r="F653" s="151"/>
      <c r="G653" s="189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89"/>
      <c r="B654" s="190"/>
      <c r="C654" s="151"/>
      <c r="D654" s="151"/>
      <c r="E654" s="151"/>
      <c r="F654" s="151"/>
      <c r="G654" s="189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89"/>
      <c r="B655" s="190"/>
      <c r="C655" s="151"/>
      <c r="D655" s="151"/>
      <c r="E655" s="151"/>
      <c r="F655" s="151"/>
      <c r="G655" s="189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89"/>
      <c r="B656" s="190"/>
      <c r="C656" s="151"/>
      <c r="D656" s="151"/>
      <c r="E656" s="151"/>
      <c r="F656" s="151"/>
      <c r="G656" s="189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89"/>
      <c r="B657" s="190"/>
      <c r="C657" s="151"/>
      <c r="D657" s="151"/>
      <c r="E657" s="151"/>
      <c r="F657" s="151"/>
      <c r="G657" s="189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89"/>
      <c r="B658" s="190"/>
      <c r="C658" s="151"/>
      <c r="D658" s="151"/>
      <c r="E658" s="151"/>
      <c r="F658" s="151"/>
      <c r="G658" s="189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89"/>
      <c r="B659" s="190"/>
      <c r="C659" s="151"/>
      <c r="D659" s="151"/>
      <c r="E659" s="151"/>
      <c r="F659" s="151"/>
      <c r="G659" s="189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89"/>
      <c r="B660" s="190"/>
      <c r="C660" s="151"/>
      <c r="D660" s="151"/>
      <c r="E660" s="151"/>
      <c r="F660" s="151"/>
      <c r="G660" s="189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89"/>
      <c r="B661" s="190"/>
      <c r="C661" s="151"/>
      <c r="D661" s="151"/>
      <c r="E661" s="151"/>
      <c r="F661" s="151"/>
      <c r="G661" s="189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89"/>
      <c r="B662" s="190"/>
      <c r="C662" s="151"/>
      <c r="D662" s="151"/>
      <c r="E662" s="151"/>
      <c r="F662" s="151"/>
      <c r="G662" s="189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89"/>
      <c r="B663" s="190"/>
      <c r="C663" s="151"/>
      <c r="D663" s="151"/>
      <c r="E663" s="151"/>
      <c r="F663" s="151"/>
      <c r="G663" s="189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89"/>
      <c r="B664" s="190"/>
      <c r="C664" s="151"/>
      <c r="D664" s="151"/>
      <c r="E664" s="151"/>
      <c r="F664" s="151"/>
      <c r="G664" s="189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89"/>
      <c r="B665" s="190"/>
      <c r="C665" s="151"/>
      <c r="D665" s="151"/>
      <c r="E665" s="151"/>
      <c r="F665" s="151"/>
      <c r="G665" s="189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89"/>
      <c r="B666" s="190"/>
      <c r="C666" s="151"/>
      <c r="D666" s="151"/>
      <c r="E666" s="151"/>
      <c r="F666" s="151"/>
      <c r="G666" s="189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89"/>
      <c r="B667" s="190"/>
      <c r="C667" s="151"/>
      <c r="D667" s="151"/>
      <c r="E667" s="151"/>
      <c r="F667" s="151"/>
      <c r="G667" s="189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89"/>
      <c r="B668" s="190"/>
      <c r="C668" s="151"/>
      <c r="D668" s="151"/>
      <c r="E668" s="151"/>
      <c r="F668" s="151"/>
      <c r="G668" s="189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89"/>
      <c r="B669" s="190"/>
      <c r="C669" s="151"/>
      <c r="D669" s="151"/>
      <c r="E669" s="151"/>
      <c r="F669" s="151"/>
      <c r="G669" s="189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89"/>
      <c r="B670" s="190"/>
      <c r="C670" s="151"/>
      <c r="D670" s="151"/>
      <c r="E670" s="151"/>
      <c r="F670" s="151"/>
      <c r="G670" s="189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89"/>
      <c r="B671" s="190"/>
      <c r="C671" s="151"/>
      <c r="D671" s="151"/>
      <c r="E671" s="151"/>
      <c r="F671" s="151"/>
      <c r="G671" s="189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89"/>
      <c r="B672" s="190"/>
      <c r="C672" s="151"/>
      <c r="D672" s="151"/>
      <c r="E672" s="151"/>
      <c r="F672" s="151"/>
      <c r="G672" s="189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89"/>
      <c r="B673" s="190"/>
      <c r="C673" s="151"/>
      <c r="D673" s="151"/>
      <c r="E673" s="151"/>
      <c r="F673" s="151"/>
      <c r="G673" s="189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89"/>
      <c r="B674" s="190"/>
      <c r="C674" s="151"/>
      <c r="D674" s="151"/>
      <c r="E674" s="151"/>
      <c r="F674" s="151"/>
      <c r="G674" s="189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89"/>
      <c r="B675" s="190"/>
      <c r="C675" s="151"/>
      <c r="D675" s="151"/>
      <c r="E675" s="151"/>
      <c r="F675" s="151"/>
      <c r="G675" s="189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89"/>
      <c r="B676" s="190"/>
      <c r="C676" s="151"/>
      <c r="D676" s="151"/>
      <c r="E676" s="151"/>
      <c r="F676" s="151"/>
      <c r="G676" s="189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89"/>
      <c r="B677" s="190"/>
      <c r="C677" s="151"/>
      <c r="D677" s="151"/>
      <c r="E677" s="151"/>
      <c r="F677" s="151"/>
      <c r="G677" s="189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89"/>
      <c r="B678" s="190"/>
      <c r="C678" s="151"/>
      <c r="D678" s="151"/>
      <c r="E678" s="151"/>
      <c r="F678" s="151"/>
      <c r="G678" s="189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89"/>
      <c r="B679" s="190"/>
      <c r="C679" s="151"/>
      <c r="D679" s="151"/>
      <c r="E679" s="151"/>
      <c r="F679" s="151"/>
      <c r="G679" s="189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89"/>
      <c r="B680" s="190"/>
      <c r="C680" s="151"/>
      <c r="D680" s="151"/>
      <c r="E680" s="151"/>
      <c r="F680" s="151"/>
      <c r="G680" s="189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89"/>
      <c r="B681" s="190"/>
      <c r="C681" s="151"/>
      <c r="D681" s="151"/>
      <c r="E681" s="151"/>
      <c r="F681" s="151"/>
      <c r="G681" s="189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89"/>
      <c r="B682" s="190"/>
      <c r="C682" s="151"/>
      <c r="D682" s="151"/>
      <c r="E682" s="151"/>
      <c r="F682" s="151"/>
      <c r="G682" s="189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89"/>
      <c r="B683" s="190"/>
      <c r="C683" s="151"/>
      <c r="D683" s="151"/>
      <c r="E683" s="151"/>
      <c r="F683" s="151"/>
      <c r="G683" s="189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89"/>
      <c r="B684" s="190"/>
      <c r="C684" s="151"/>
      <c r="D684" s="151"/>
      <c r="E684" s="151"/>
      <c r="F684" s="151"/>
      <c r="G684" s="189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89"/>
      <c r="B685" s="190"/>
      <c r="C685" s="151"/>
      <c r="D685" s="151"/>
      <c r="E685" s="151"/>
      <c r="F685" s="151"/>
      <c r="G685" s="189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89"/>
      <c r="B686" s="190"/>
      <c r="C686" s="151"/>
      <c r="D686" s="151"/>
      <c r="E686" s="151"/>
      <c r="F686" s="151"/>
      <c r="G686" s="189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89"/>
      <c r="B687" s="190"/>
      <c r="C687" s="151"/>
      <c r="D687" s="151"/>
      <c r="E687" s="151"/>
      <c r="F687" s="151"/>
      <c r="G687" s="189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89"/>
      <c r="B688" s="190"/>
      <c r="C688" s="151"/>
      <c r="D688" s="151"/>
      <c r="E688" s="151"/>
      <c r="F688" s="151"/>
      <c r="G688" s="189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89"/>
      <c r="B689" s="190"/>
      <c r="C689" s="151"/>
      <c r="D689" s="151"/>
      <c r="E689" s="151"/>
      <c r="F689" s="151"/>
      <c r="G689" s="189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89"/>
      <c r="B690" s="190"/>
      <c r="C690" s="151"/>
      <c r="D690" s="151"/>
      <c r="E690" s="151"/>
      <c r="F690" s="151"/>
      <c r="G690" s="189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89"/>
      <c r="B691" s="190"/>
      <c r="C691" s="151"/>
      <c r="D691" s="151"/>
      <c r="E691" s="151"/>
      <c r="F691" s="151"/>
      <c r="G691" s="189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89"/>
      <c r="B692" s="190"/>
      <c r="C692" s="151"/>
      <c r="D692" s="151"/>
      <c r="E692" s="151"/>
      <c r="F692" s="151"/>
      <c r="G692" s="189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89"/>
      <c r="B693" s="190"/>
      <c r="C693" s="151"/>
      <c r="D693" s="151"/>
      <c r="E693" s="151"/>
      <c r="F693" s="151"/>
      <c r="G693" s="189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89"/>
      <c r="B694" s="190"/>
      <c r="C694" s="151"/>
      <c r="D694" s="151"/>
      <c r="E694" s="151"/>
      <c r="F694" s="151"/>
      <c r="G694" s="189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89"/>
      <c r="B695" s="190"/>
      <c r="C695" s="151"/>
      <c r="D695" s="151"/>
      <c r="E695" s="151"/>
      <c r="F695" s="151"/>
      <c r="G695" s="189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89"/>
      <c r="B696" s="190"/>
      <c r="C696" s="151"/>
      <c r="D696" s="151"/>
      <c r="E696" s="151"/>
      <c r="F696" s="151"/>
      <c r="G696" s="189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89"/>
      <c r="B697" s="190"/>
      <c r="C697" s="151"/>
      <c r="D697" s="151"/>
      <c r="E697" s="151"/>
      <c r="F697" s="151"/>
      <c r="G697" s="189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89"/>
      <c r="B698" s="190"/>
      <c r="C698" s="151"/>
      <c r="D698" s="151"/>
      <c r="E698" s="151"/>
      <c r="F698" s="151"/>
      <c r="G698" s="189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89"/>
      <c r="B699" s="190"/>
      <c r="C699" s="151"/>
      <c r="D699" s="151"/>
      <c r="E699" s="151"/>
      <c r="F699" s="151"/>
      <c r="G699" s="189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89"/>
      <c r="B700" s="190"/>
      <c r="C700" s="151"/>
      <c r="D700" s="151"/>
      <c r="E700" s="151"/>
      <c r="F700" s="151"/>
      <c r="G700" s="189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89"/>
      <c r="B701" s="190"/>
      <c r="C701" s="151"/>
      <c r="D701" s="151"/>
      <c r="E701" s="151"/>
      <c r="F701" s="151"/>
      <c r="G701" s="189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89"/>
      <c r="B702" s="190"/>
      <c r="C702" s="151"/>
      <c r="D702" s="151"/>
      <c r="E702" s="151"/>
      <c r="F702" s="151"/>
      <c r="G702" s="189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89"/>
      <c r="B703" s="190"/>
      <c r="C703" s="151"/>
      <c r="D703" s="151"/>
      <c r="E703" s="151"/>
      <c r="F703" s="151"/>
      <c r="G703" s="189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89"/>
      <c r="B704" s="190"/>
      <c r="C704" s="151"/>
      <c r="D704" s="151"/>
      <c r="E704" s="151"/>
      <c r="F704" s="151"/>
      <c r="G704" s="189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89"/>
      <c r="B705" s="190"/>
      <c r="C705" s="151"/>
      <c r="D705" s="151"/>
      <c r="E705" s="151"/>
      <c r="F705" s="151"/>
      <c r="G705" s="189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89"/>
      <c r="B706" s="190"/>
      <c r="C706" s="151"/>
      <c r="D706" s="151"/>
      <c r="E706" s="151"/>
      <c r="F706" s="151"/>
      <c r="G706" s="189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89"/>
      <c r="B707" s="190"/>
      <c r="C707" s="151"/>
      <c r="D707" s="151"/>
      <c r="E707" s="151"/>
      <c r="F707" s="151"/>
      <c r="G707" s="189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89"/>
      <c r="B708" s="190"/>
      <c r="C708" s="151"/>
      <c r="D708" s="151"/>
      <c r="E708" s="151"/>
      <c r="F708" s="151"/>
      <c r="G708" s="189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89"/>
      <c r="B709" s="190"/>
      <c r="C709" s="151"/>
      <c r="D709" s="151"/>
      <c r="E709" s="151"/>
      <c r="F709" s="151"/>
      <c r="G709" s="189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89"/>
      <c r="B710" s="190"/>
      <c r="C710" s="151"/>
      <c r="D710" s="151"/>
      <c r="E710" s="151"/>
      <c r="F710" s="151"/>
      <c r="G710" s="189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89"/>
      <c r="B711" s="190"/>
      <c r="C711" s="151"/>
      <c r="D711" s="151"/>
      <c r="E711" s="151"/>
      <c r="F711" s="151"/>
      <c r="G711" s="189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89"/>
      <c r="B712" s="190"/>
      <c r="C712" s="151"/>
      <c r="D712" s="151"/>
      <c r="E712" s="151"/>
      <c r="F712" s="151"/>
      <c r="G712" s="189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89"/>
      <c r="B713" s="190"/>
      <c r="C713" s="151"/>
      <c r="D713" s="151"/>
      <c r="E713" s="151"/>
      <c r="F713" s="151"/>
      <c r="G713" s="189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89"/>
      <c r="B714" s="190"/>
      <c r="C714" s="151"/>
      <c r="D714" s="151"/>
      <c r="E714" s="151"/>
      <c r="F714" s="151"/>
      <c r="G714" s="189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89"/>
      <c r="B715" s="190"/>
      <c r="C715" s="151"/>
      <c r="D715" s="151"/>
      <c r="E715" s="151"/>
      <c r="F715" s="151"/>
      <c r="G715" s="189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89"/>
      <c r="B716" s="190"/>
      <c r="C716" s="151"/>
      <c r="D716" s="151"/>
      <c r="E716" s="151"/>
      <c r="F716" s="151"/>
      <c r="G716" s="189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89"/>
      <c r="B717" s="190"/>
      <c r="C717" s="151"/>
      <c r="D717" s="151"/>
      <c r="E717" s="151"/>
      <c r="F717" s="151"/>
      <c r="G717" s="189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89"/>
      <c r="B718" s="190"/>
      <c r="C718" s="151"/>
      <c r="D718" s="151"/>
      <c r="E718" s="151"/>
      <c r="F718" s="151"/>
      <c r="G718" s="189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89"/>
      <c r="B719" s="190"/>
      <c r="C719" s="151"/>
      <c r="D719" s="151"/>
      <c r="E719" s="151"/>
      <c r="F719" s="151"/>
      <c r="G719" s="189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89"/>
      <c r="B720" s="190"/>
      <c r="C720" s="151"/>
      <c r="D720" s="151"/>
      <c r="E720" s="151"/>
      <c r="F720" s="151"/>
      <c r="G720" s="189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89"/>
      <c r="B721" s="190"/>
      <c r="C721" s="151"/>
      <c r="D721" s="151"/>
      <c r="E721" s="151"/>
      <c r="F721" s="151"/>
      <c r="G721" s="189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89"/>
      <c r="B722" s="190"/>
      <c r="C722" s="151"/>
      <c r="D722" s="151"/>
      <c r="E722" s="151"/>
      <c r="F722" s="151"/>
      <c r="G722" s="189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89"/>
      <c r="B723" s="190"/>
      <c r="C723" s="151"/>
      <c r="D723" s="151"/>
      <c r="E723" s="151"/>
      <c r="F723" s="151"/>
      <c r="G723" s="189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89"/>
      <c r="B724" s="190"/>
      <c r="C724" s="151"/>
      <c r="D724" s="151"/>
      <c r="E724" s="151"/>
      <c r="F724" s="151"/>
      <c r="G724" s="189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89"/>
      <c r="B725" s="190"/>
      <c r="C725" s="151"/>
      <c r="D725" s="151"/>
      <c r="E725" s="151"/>
      <c r="F725" s="151"/>
      <c r="G725" s="189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89"/>
      <c r="B726" s="190"/>
      <c r="C726" s="151"/>
      <c r="D726" s="151"/>
      <c r="E726" s="151"/>
      <c r="F726" s="151"/>
      <c r="G726" s="189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89"/>
      <c r="B727" s="190"/>
      <c r="C727" s="151"/>
      <c r="D727" s="151"/>
      <c r="E727" s="151"/>
      <c r="F727" s="151"/>
      <c r="G727" s="189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89"/>
      <c r="B728" s="190"/>
      <c r="C728" s="151"/>
      <c r="D728" s="151"/>
      <c r="E728" s="151"/>
      <c r="F728" s="151"/>
      <c r="G728" s="189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89"/>
      <c r="B729" s="190"/>
      <c r="C729" s="151"/>
      <c r="D729" s="151"/>
      <c r="E729" s="151"/>
      <c r="F729" s="151"/>
      <c r="G729" s="189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89"/>
      <c r="B730" s="190"/>
      <c r="C730" s="151"/>
      <c r="D730" s="151"/>
      <c r="E730" s="151"/>
      <c r="F730" s="151"/>
      <c r="G730" s="189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89"/>
      <c r="B731" s="190"/>
      <c r="C731" s="151"/>
      <c r="D731" s="151"/>
      <c r="E731" s="151"/>
      <c r="F731" s="151"/>
      <c r="G731" s="189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89"/>
      <c r="B732" s="190"/>
      <c r="C732" s="151"/>
      <c r="D732" s="151"/>
      <c r="E732" s="151"/>
      <c r="F732" s="151"/>
      <c r="G732" s="189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89"/>
      <c r="B733" s="190"/>
      <c r="C733" s="151"/>
      <c r="D733" s="151"/>
      <c r="E733" s="151"/>
      <c r="F733" s="151"/>
      <c r="G733" s="189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89"/>
      <c r="B734" s="190"/>
      <c r="C734" s="151"/>
      <c r="D734" s="151"/>
      <c r="E734" s="151"/>
      <c r="F734" s="151"/>
      <c r="G734" s="189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89"/>
      <c r="B735" s="190"/>
      <c r="C735" s="151"/>
      <c r="D735" s="151"/>
      <c r="E735" s="151"/>
      <c r="F735" s="151"/>
      <c r="G735" s="189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89"/>
      <c r="B736" s="190"/>
      <c r="C736" s="151"/>
      <c r="D736" s="151"/>
      <c r="E736" s="151"/>
      <c r="F736" s="151"/>
      <c r="G736" s="189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89"/>
      <c r="B737" s="190"/>
      <c r="C737" s="151"/>
      <c r="D737" s="151"/>
      <c r="E737" s="151"/>
      <c r="F737" s="151"/>
      <c r="G737" s="189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89"/>
      <c r="B738" s="190"/>
      <c r="C738" s="151"/>
      <c r="D738" s="151"/>
      <c r="E738" s="151"/>
      <c r="F738" s="151"/>
      <c r="G738" s="189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89"/>
      <c r="B739" s="190"/>
      <c r="C739" s="151"/>
      <c r="D739" s="151"/>
      <c r="E739" s="151"/>
      <c r="F739" s="151"/>
      <c r="G739" s="189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89"/>
      <c r="B740" s="190"/>
      <c r="C740" s="151"/>
      <c r="D740" s="151"/>
      <c r="E740" s="151"/>
      <c r="F740" s="151"/>
      <c r="G740" s="189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89"/>
      <c r="B741" s="190"/>
      <c r="C741" s="151"/>
      <c r="D741" s="151"/>
      <c r="E741" s="151"/>
      <c r="F741" s="151"/>
      <c r="G741" s="189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89"/>
      <c r="B742" s="190"/>
      <c r="C742" s="151"/>
      <c r="D742" s="151"/>
      <c r="E742" s="151"/>
      <c r="F742" s="151"/>
      <c r="G742" s="189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89"/>
      <c r="B743" s="190"/>
      <c r="C743" s="151"/>
      <c r="D743" s="151"/>
      <c r="E743" s="151"/>
      <c r="F743" s="151"/>
      <c r="G743" s="189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89"/>
      <c r="B744" s="190"/>
      <c r="C744" s="151"/>
      <c r="D744" s="151"/>
      <c r="E744" s="151"/>
      <c r="F744" s="151"/>
      <c r="G744" s="189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89"/>
      <c r="B745" s="190"/>
      <c r="C745" s="151"/>
      <c r="D745" s="151"/>
      <c r="E745" s="151"/>
      <c r="F745" s="151"/>
      <c r="G745" s="189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89"/>
      <c r="B746" s="190"/>
      <c r="C746" s="151"/>
      <c r="D746" s="151"/>
      <c r="E746" s="151"/>
      <c r="F746" s="151"/>
      <c r="G746" s="189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89"/>
      <c r="B747" s="190"/>
      <c r="C747" s="151"/>
      <c r="D747" s="151"/>
      <c r="E747" s="151"/>
      <c r="F747" s="151"/>
      <c r="G747" s="189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89"/>
      <c r="B748" s="190"/>
      <c r="C748" s="151"/>
      <c r="D748" s="151"/>
      <c r="E748" s="151"/>
      <c r="F748" s="151"/>
      <c r="G748" s="189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89"/>
      <c r="B749" s="190"/>
      <c r="C749" s="151"/>
      <c r="D749" s="151"/>
      <c r="E749" s="151"/>
      <c r="F749" s="151"/>
      <c r="G749" s="189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89"/>
      <c r="B750" s="190"/>
      <c r="C750" s="151"/>
      <c r="D750" s="151"/>
      <c r="E750" s="151"/>
      <c r="F750" s="151"/>
      <c r="G750" s="189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89"/>
      <c r="B751" s="190"/>
      <c r="C751" s="151"/>
      <c r="D751" s="151"/>
      <c r="E751" s="151"/>
      <c r="F751" s="151"/>
      <c r="G751" s="189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89"/>
      <c r="B752" s="190"/>
      <c r="C752" s="151"/>
      <c r="D752" s="151"/>
      <c r="E752" s="151"/>
      <c r="F752" s="151"/>
      <c r="G752" s="189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89"/>
      <c r="B753" s="190"/>
      <c r="C753" s="151"/>
      <c r="D753" s="151"/>
      <c r="E753" s="151"/>
      <c r="F753" s="151"/>
      <c r="G753" s="189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89"/>
      <c r="B754" s="190"/>
      <c r="C754" s="151"/>
      <c r="D754" s="151"/>
      <c r="E754" s="151"/>
      <c r="F754" s="151"/>
      <c r="G754" s="189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89"/>
      <c r="B755" s="190"/>
      <c r="C755" s="151"/>
      <c r="D755" s="151"/>
      <c r="E755" s="151"/>
      <c r="F755" s="151"/>
      <c r="G755" s="189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89"/>
      <c r="B756" s="190"/>
      <c r="C756" s="151"/>
      <c r="D756" s="151"/>
      <c r="E756" s="151"/>
      <c r="F756" s="151"/>
      <c r="G756" s="189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89"/>
      <c r="B757" s="190"/>
      <c r="C757" s="151"/>
      <c r="D757" s="151"/>
      <c r="E757" s="151"/>
      <c r="F757" s="151"/>
      <c r="G757" s="189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89"/>
      <c r="B758" s="190"/>
      <c r="C758" s="151"/>
      <c r="D758" s="151"/>
      <c r="E758" s="151"/>
      <c r="F758" s="151"/>
      <c r="G758" s="189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89"/>
      <c r="B759" s="190"/>
      <c r="C759" s="151"/>
      <c r="D759" s="151"/>
      <c r="E759" s="151"/>
      <c r="F759" s="151"/>
      <c r="G759" s="189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89"/>
      <c r="B760" s="190"/>
      <c r="C760" s="151"/>
      <c r="D760" s="151"/>
      <c r="E760" s="151"/>
      <c r="F760" s="151"/>
      <c r="G760" s="189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89"/>
      <c r="B761" s="190"/>
      <c r="C761" s="151"/>
      <c r="D761" s="151"/>
      <c r="E761" s="151"/>
      <c r="F761" s="151"/>
      <c r="G761" s="189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89"/>
      <c r="B762" s="190"/>
      <c r="C762" s="151"/>
      <c r="D762" s="151"/>
      <c r="E762" s="151"/>
      <c r="F762" s="151"/>
      <c r="G762" s="189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89"/>
      <c r="B763" s="190"/>
      <c r="C763" s="151"/>
      <c r="D763" s="151"/>
      <c r="E763" s="151"/>
      <c r="F763" s="151"/>
      <c r="G763" s="189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89"/>
      <c r="B764" s="190"/>
      <c r="C764" s="151"/>
      <c r="D764" s="151"/>
      <c r="E764" s="151"/>
      <c r="F764" s="151"/>
      <c r="G764" s="189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89"/>
      <c r="B765" s="190"/>
      <c r="C765" s="151"/>
      <c r="D765" s="151"/>
      <c r="E765" s="151"/>
      <c r="F765" s="151"/>
      <c r="G765" s="189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89"/>
      <c r="B766" s="190"/>
      <c r="C766" s="151"/>
      <c r="D766" s="151"/>
      <c r="E766" s="151"/>
      <c r="F766" s="151"/>
      <c r="G766" s="189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89"/>
      <c r="B767" s="190"/>
      <c r="C767" s="151"/>
      <c r="D767" s="151"/>
      <c r="E767" s="151"/>
      <c r="F767" s="151"/>
      <c r="G767" s="189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89"/>
      <c r="B768" s="190"/>
      <c r="C768" s="151"/>
      <c r="D768" s="151"/>
      <c r="E768" s="151"/>
      <c r="F768" s="151"/>
      <c r="G768" s="189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89"/>
      <c r="B769" s="190"/>
      <c r="C769" s="151"/>
      <c r="D769" s="151"/>
      <c r="E769" s="151"/>
      <c r="F769" s="151"/>
      <c r="G769" s="189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89"/>
      <c r="B770" s="190"/>
      <c r="C770" s="151"/>
      <c r="D770" s="151"/>
      <c r="E770" s="151"/>
      <c r="F770" s="151"/>
      <c r="G770" s="189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89"/>
      <c r="B771" s="190"/>
      <c r="C771" s="151"/>
      <c r="D771" s="151"/>
      <c r="E771" s="151"/>
      <c r="F771" s="151"/>
      <c r="G771" s="189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89"/>
      <c r="B772" s="190"/>
      <c r="C772" s="151"/>
      <c r="D772" s="151"/>
      <c r="E772" s="151"/>
      <c r="F772" s="151"/>
      <c r="G772" s="189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89"/>
      <c r="B773" s="190"/>
      <c r="C773" s="151"/>
      <c r="D773" s="151"/>
      <c r="E773" s="151"/>
      <c r="F773" s="151"/>
      <c r="G773" s="189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89"/>
      <c r="B774" s="190"/>
      <c r="C774" s="151"/>
      <c r="D774" s="151"/>
      <c r="E774" s="151"/>
      <c r="F774" s="151"/>
      <c r="G774" s="189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89"/>
      <c r="B775" s="190"/>
      <c r="C775" s="151"/>
      <c r="D775" s="151"/>
      <c r="E775" s="151"/>
      <c r="F775" s="151"/>
      <c r="G775" s="189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89"/>
      <c r="B776" s="190"/>
      <c r="C776" s="151"/>
      <c r="D776" s="151"/>
      <c r="E776" s="151"/>
      <c r="F776" s="151"/>
      <c r="G776" s="189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89"/>
      <c r="B777" s="190"/>
      <c r="C777" s="151"/>
      <c r="D777" s="151"/>
      <c r="E777" s="151"/>
      <c r="F777" s="151"/>
      <c r="G777" s="189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89"/>
      <c r="B778" s="190"/>
      <c r="C778" s="151"/>
      <c r="D778" s="151"/>
      <c r="E778" s="151"/>
      <c r="F778" s="151"/>
      <c r="G778" s="189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89"/>
      <c r="B779" s="190"/>
      <c r="C779" s="151"/>
      <c r="D779" s="151"/>
      <c r="E779" s="151"/>
      <c r="F779" s="151"/>
      <c r="G779" s="189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89"/>
      <c r="B780" s="190"/>
      <c r="C780" s="151"/>
      <c r="D780" s="151"/>
      <c r="E780" s="151"/>
      <c r="F780" s="151"/>
      <c r="G780" s="189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89"/>
      <c r="B781" s="190"/>
      <c r="C781" s="151"/>
      <c r="D781" s="151"/>
      <c r="E781" s="151"/>
      <c r="F781" s="151"/>
      <c r="G781" s="189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89"/>
      <c r="B782" s="190"/>
      <c r="C782" s="151"/>
      <c r="D782" s="151"/>
      <c r="E782" s="151"/>
      <c r="F782" s="151"/>
      <c r="G782" s="189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89"/>
      <c r="B783" s="190"/>
      <c r="C783" s="151"/>
      <c r="D783" s="151"/>
      <c r="E783" s="151"/>
      <c r="F783" s="151"/>
      <c r="G783" s="189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89"/>
      <c r="B784" s="190"/>
      <c r="C784" s="151"/>
      <c r="D784" s="151"/>
      <c r="E784" s="151"/>
      <c r="F784" s="151"/>
      <c r="G784" s="189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89"/>
      <c r="B785" s="190"/>
      <c r="C785" s="151"/>
      <c r="D785" s="151"/>
      <c r="E785" s="151"/>
      <c r="F785" s="151"/>
      <c r="G785" s="189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89"/>
      <c r="B786" s="190"/>
      <c r="C786" s="151"/>
      <c r="D786" s="151"/>
      <c r="E786" s="151"/>
      <c r="F786" s="151"/>
      <c r="G786" s="189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89"/>
      <c r="B787" s="190"/>
      <c r="C787" s="151"/>
      <c r="D787" s="151"/>
      <c r="E787" s="151"/>
      <c r="F787" s="151"/>
      <c r="G787" s="189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89"/>
      <c r="B788" s="190"/>
      <c r="C788" s="151"/>
      <c r="D788" s="151"/>
      <c r="E788" s="151"/>
      <c r="F788" s="151"/>
      <c r="G788" s="189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89"/>
      <c r="B789" s="190"/>
      <c r="C789" s="151"/>
      <c r="D789" s="151"/>
      <c r="E789" s="151"/>
      <c r="F789" s="151"/>
      <c r="G789" s="189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89"/>
      <c r="B790" s="190"/>
      <c r="C790" s="151"/>
      <c r="D790" s="151"/>
      <c r="E790" s="151"/>
      <c r="F790" s="151"/>
      <c r="G790" s="189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89"/>
      <c r="B791" s="190"/>
      <c r="C791" s="151"/>
      <c r="D791" s="151"/>
      <c r="E791" s="151"/>
      <c r="F791" s="151"/>
      <c r="G791" s="189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89"/>
      <c r="B792" s="190"/>
      <c r="C792" s="151"/>
      <c r="D792" s="151"/>
      <c r="E792" s="151"/>
      <c r="F792" s="151"/>
      <c r="G792" s="189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89"/>
      <c r="B793" s="190"/>
      <c r="C793" s="151"/>
      <c r="D793" s="151"/>
      <c r="E793" s="151"/>
      <c r="F793" s="151"/>
      <c r="G793" s="189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89"/>
      <c r="B794" s="190"/>
      <c r="C794" s="151"/>
      <c r="D794" s="151"/>
      <c r="E794" s="151"/>
      <c r="F794" s="151"/>
      <c r="G794" s="189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89"/>
      <c r="B795" s="190"/>
      <c r="C795" s="151"/>
      <c r="D795" s="151"/>
      <c r="E795" s="151"/>
      <c r="F795" s="151"/>
      <c r="G795" s="189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89"/>
      <c r="B796" s="190"/>
      <c r="C796" s="151"/>
      <c r="D796" s="151"/>
      <c r="E796" s="151"/>
      <c r="F796" s="151"/>
      <c r="G796" s="189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89"/>
      <c r="B797" s="190"/>
      <c r="C797" s="151"/>
      <c r="D797" s="151"/>
      <c r="E797" s="151"/>
      <c r="F797" s="151"/>
      <c r="G797" s="189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89"/>
      <c r="B798" s="190"/>
      <c r="C798" s="151"/>
      <c r="D798" s="151"/>
      <c r="E798" s="151"/>
      <c r="F798" s="151"/>
      <c r="G798" s="189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89"/>
      <c r="B799" s="190"/>
      <c r="C799" s="151"/>
      <c r="D799" s="151"/>
      <c r="E799" s="151"/>
      <c r="F799" s="151"/>
      <c r="G799" s="189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89"/>
      <c r="B800" s="190"/>
      <c r="C800" s="151"/>
      <c r="D800" s="151"/>
      <c r="E800" s="151"/>
      <c r="F800" s="151"/>
      <c r="G800" s="189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89"/>
      <c r="B801" s="190"/>
      <c r="C801" s="151"/>
      <c r="D801" s="151"/>
      <c r="E801" s="151"/>
      <c r="F801" s="151"/>
      <c r="G801" s="189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89"/>
      <c r="B802" s="190"/>
      <c r="C802" s="151"/>
      <c r="D802" s="151"/>
      <c r="E802" s="151"/>
      <c r="F802" s="151"/>
      <c r="G802" s="189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89"/>
      <c r="B803" s="190"/>
      <c r="C803" s="151"/>
      <c r="D803" s="151"/>
      <c r="E803" s="151"/>
      <c r="F803" s="151"/>
      <c r="G803" s="189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89"/>
      <c r="B804" s="190"/>
      <c r="C804" s="151"/>
      <c r="D804" s="151"/>
      <c r="E804" s="151"/>
      <c r="F804" s="151"/>
      <c r="G804" s="189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89"/>
      <c r="B805" s="190"/>
      <c r="C805" s="151"/>
      <c r="D805" s="151"/>
      <c r="E805" s="151"/>
      <c r="F805" s="151"/>
      <c r="G805" s="189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89"/>
      <c r="B806" s="190"/>
      <c r="C806" s="151"/>
      <c r="D806" s="151"/>
      <c r="E806" s="151"/>
      <c r="F806" s="151"/>
      <c r="G806" s="189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89"/>
      <c r="B807" s="190"/>
      <c r="C807" s="151"/>
      <c r="D807" s="151"/>
      <c r="E807" s="151"/>
      <c r="F807" s="151"/>
      <c r="G807" s="189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89"/>
      <c r="B808" s="190"/>
      <c r="C808" s="151"/>
      <c r="D808" s="151"/>
      <c r="E808" s="151"/>
      <c r="F808" s="151"/>
      <c r="G808" s="189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89"/>
      <c r="B809" s="190"/>
      <c r="C809" s="151"/>
      <c r="D809" s="151"/>
      <c r="E809" s="151"/>
      <c r="F809" s="151"/>
      <c r="G809" s="189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89"/>
      <c r="B810" s="190"/>
      <c r="C810" s="151"/>
      <c r="D810" s="151"/>
      <c r="E810" s="151"/>
      <c r="F810" s="151"/>
      <c r="G810" s="189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89"/>
      <c r="B811" s="190"/>
      <c r="C811" s="151"/>
      <c r="D811" s="151"/>
      <c r="E811" s="151"/>
      <c r="F811" s="151"/>
      <c r="G811" s="189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89"/>
      <c r="B812" s="190"/>
      <c r="C812" s="151"/>
      <c r="D812" s="151"/>
      <c r="E812" s="151"/>
      <c r="F812" s="151"/>
      <c r="G812" s="189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89"/>
      <c r="B813" s="190"/>
      <c r="C813" s="151"/>
      <c r="D813" s="151"/>
      <c r="E813" s="151"/>
      <c r="F813" s="151"/>
      <c r="G813" s="189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89"/>
      <c r="B814" s="190"/>
      <c r="C814" s="151"/>
      <c r="D814" s="151"/>
      <c r="E814" s="151"/>
      <c r="F814" s="151"/>
      <c r="G814" s="189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89"/>
      <c r="B815" s="190"/>
      <c r="C815" s="151"/>
      <c r="D815" s="151"/>
      <c r="E815" s="151"/>
      <c r="F815" s="151"/>
      <c r="G815" s="189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89"/>
      <c r="B816" s="190"/>
      <c r="C816" s="151"/>
      <c r="D816" s="151"/>
      <c r="E816" s="151"/>
      <c r="F816" s="151"/>
      <c r="G816" s="189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89"/>
      <c r="B817" s="190"/>
      <c r="C817" s="151"/>
      <c r="D817" s="151"/>
      <c r="E817" s="151"/>
      <c r="F817" s="151"/>
      <c r="G817" s="189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89"/>
      <c r="B818" s="190"/>
      <c r="C818" s="151"/>
      <c r="D818" s="151"/>
      <c r="E818" s="151"/>
      <c r="F818" s="151"/>
      <c r="G818" s="189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89"/>
      <c r="B819" s="190"/>
      <c r="C819" s="151"/>
      <c r="D819" s="151"/>
      <c r="E819" s="151"/>
      <c r="F819" s="151"/>
      <c r="G819" s="189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89"/>
      <c r="B820" s="190"/>
      <c r="C820" s="151"/>
      <c r="D820" s="151"/>
      <c r="E820" s="151"/>
      <c r="F820" s="151"/>
      <c r="G820" s="189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89"/>
      <c r="B821" s="190"/>
      <c r="C821" s="151"/>
      <c r="D821" s="151"/>
      <c r="E821" s="151"/>
      <c r="F821" s="151"/>
      <c r="G821" s="189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89"/>
      <c r="B822" s="190"/>
      <c r="C822" s="151"/>
      <c r="D822" s="151"/>
      <c r="E822" s="151"/>
      <c r="F822" s="151"/>
      <c r="G822" s="189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89"/>
      <c r="B823" s="190"/>
      <c r="C823" s="151"/>
      <c r="D823" s="151"/>
      <c r="E823" s="151"/>
      <c r="F823" s="151"/>
      <c r="G823" s="189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89"/>
      <c r="B824" s="190"/>
      <c r="C824" s="151"/>
      <c r="D824" s="151"/>
      <c r="E824" s="151"/>
      <c r="F824" s="151"/>
      <c r="G824" s="189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89"/>
      <c r="B825" s="190"/>
      <c r="C825" s="151"/>
      <c r="D825" s="151"/>
      <c r="E825" s="151"/>
      <c r="F825" s="151"/>
      <c r="G825" s="189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89"/>
      <c r="B826" s="190"/>
      <c r="C826" s="151"/>
      <c r="D826" s="151"/>
      <c r="E826" s="151"/>
      <c r="F826" s="151"/>
      <c r="G826" s="189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89"/>
      <c r="B827" s="190"/>
      <c r="C827" s="151"/>
      <c r="D827" s="151"/>
      <c r="E827" s="151"/>
      <c r="F827" s="151"/>
      <c r="G827" s="189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89"/>
      <c r="B828" s="190"/>
      <c r="C828" s="151"/>
      <c r="D828" s="151"/>
      <c r="E828" s="151"/>
      <c r="F828" s="151"/>
      <c r="G828" s="189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89"/>
      <c r="B829" s="190"/>
      <c r="C829" s="151"/>
      <c r="D829" s="151"/>
      <c r="E829" s="151"/>
      <c r="F829" s="151"/>
      <c r="G829" s="189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89"/>
      <c r="B830" s="190"/>
      <c r="C830" s="151"/>
      <c r="D830" s="151"/>
      <c r="E830" s="151"/>
      <c r="F830" s="151"/>
      <c r="G830" s="189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89"/>
      <c r="B831" s="190"/>
      <c r="C831" s="151"/>
      <c r="D831" s="151"/>
      <c r="E831" s="151"/>
      <c r="F831" s="151"/>
      <c r="G831" s="189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89"/>
      <c r="B832" s="190"/>
      <c r="C832" s="151"/>
      <c r="D832" s="151"/>
      <c r="E832" s="151"/>
      <c r="F832" s="151"/>
      <c r="G832" s="189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89"/>
      <c r="B833" s="190"/>
      <c r="C833" s="151"/>
      <c r="D833" s="151"/>
      <c r="E833" s="151"/>
      <c r="F833" s="151"/>
      <c r="G833" s="189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89"/>
      <c r="B834" s="190"/>
      <c r="C834" s="151"/>
      <c r="D834" s="151"/>
      <c r="E834" s="151"/>
      <c r="F834" s="151"/>
      <c r="G834" s="189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89"/>
      <c r="B835" s="190"/>
      <c r="C835" s="151"/>
      <c r="D835" s="151"/>
      <c r="E835" s="151"/>
      <c r="F835" s="151"/>
      <c r="G835" s="189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89"/>
      <c r="B836" s="190"/>
      <c r="C836" s="151"/>
      <c r="D836" s="151"/>
      <c r="E836" s="151"/>
      <c r="F836" s="151"/>
      <c r="G836" s="189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89"/>
      <c r="B837" s="190"/>
      <c r="C837" s="151"/>
      <c r="D837" s="151"/>
      <c r="E837" s="151"/>
      <c r="F837" s="151"/>
      <c r="G837" s="189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89"/>
      <c r="B838" s="190"/>
      <c r="C838" s="151"/>
      <c r="D838" s="151"/>
      <c r="E838" s="151"/>
      <c r="F838" s="151"/>
      <c r="G838" s="189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89"/>
      <c r="B839" s="190"/>
      <c r="C839" s="151"/>
      <c r="D839" s="151"/>
      <c r="E839" s="151"/>
      <c r="F839" s="151"/>
      <c r="G839" s="189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89"/>
      <c r="B840" s="190"/>
      <c r="C840" s="151"/>
      <c r="D840" s="151"/>
      <c r="E840" s="151"/>
      <c r="F840" s="151"/>
      <c r="G840" s="189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89"/>
      <c r="B841" s="190"/>
      <c r="C841" s="151"/>
      <c r="D841" s="151"/>
      <c r="E841" s="151"/>
      <c r="F841" s="151"/>
      <c r="G841" s="189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89"/>
      <c r="B842" s="190"/>
      <c r="C842" s="151"/>
      <c r="D842" s="151"/>
      <c r="E842" s="151"/>
      <c r="F842" s="151"/>
      <c r="G842" s="189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89"/>
      <c r="B843" s="190"/>
      <c r="C843" s="151"/>
      <c r="D843" s="151"/>
      <c r="E843" s="151"/>
      <c r="F843" s="151"/>
      <c r="G843" s="189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89"/>
      <c r="B844" s="190"/>
      <c r="C844" s="151"/>
      <c r="D844" s="151"/>
      <c r="E844" s="151"/>
      <c r="F844" s="151"/>
      <c r="G844" s="189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89"/>
      <c r="B845" s="190"/>
      <c r="C845" s="151"/>
      <c r="D845" s="151"/>
      <c r="E845" s="151"/>
      <c r="F845" s="151"/>
      <c r="G845" s="189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89"/>
      <c r="B846" s="190"/>
      <c r="C846" s="151"/>
      <c r="D846" s="151"/>
      <c r="E846" s="151"/>
      <c r="F846" s="151"/>
      <c r="G846" s="189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89"/>
      <c r="B847" s="190"/>
      <c r="C847" s="151"/>
      <c r="D847" s="151"/>
      <c r="E847" s="151"/>
      <c r="F847" s="151"/>
      <c r="G847" s="189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89"/>
      <c r="B848" s="190"/>
      <c r="C848" s="151"/>
      <c r="D848" s="151"/>
      <c r="E848" s="151"/>
      <c r="F848" s="151"/>
      <c r="G848" s="189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89"/>
      <c r="B849" s="190"/>
      <c r="C849" s="151"/>
      <c r="D849" s="151"/>
      <c r="E849" s="151"/>
      <c r="F849" s="151"/>
      <c r="G849" s="189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89"/>
      <c r="B850" s="190"/>
      <c r="C850" s="151"/>
      <c r="D850" s="151"/>
      <c r="E850" s="151"/>
      <c r="F850" s="151"/>
      <c r="G850" s="189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89"/>
      <c r="B851" s="190"/>
      <c r="C851" s="151"/>
      <c r="D851" s="151"/>
      <c r="E851" s="151"/>
      <c r="F851" s="151"/>
      <c r="G851" s="189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89"/>
      <c r="B852" s="190"/>
      <c r="C852" s="151"/>
      <c r="D852" s="151"/>
      <c r="E852" s="151"/>
      <c r="F852" s="151"/>
      <c r="G852" s="189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89"/>
      <c r="B853" s="190"/>
      <c r="C853" s="151"/>
      <c r="D853" s="151"/>
      <c r="E853" s="151"/>
      <c r="F853" s="151"/>
      <c r="G853" s="189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89"/>
      <c r="B854" s="190"/>
      <c r="C854" s="151"/>
      <c r="D854" s="151"/>
      <c r="E854" s="151"/>
      <c r="F854" s="151"/>
      <c r="G854" s="189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89"/>
      <c r="B855" s="190"/>
      <c r="C855" s="151"/>
      <c r="D855" s="151"/>
      <c r="E855" s="151"/>
      <c r="F855" s="151"/>
      <c r="G855" s="189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89"/>
      <c r="B856" s="190"/>
      <c r="C856" s="151"/>
      <c r="D856" s="151"/>
      <c r="E856" s="151"/>
      <c r="F856" s="151"/>
      <c r="G856" s="189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89"/>
      <c r="B857" s="190"/>
      <c r="C857" s="151"/>
      <c r="D857" s="151"/>
      <c r="E857" s="151"/>
      <c r="F857" s="151"/>
      <c r="G857" s="189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89"/>
      <c r="B858" s="190"/>
      <c r="C858" s="151"/>
      <c r="D858" s="151"/>
      <c r="E858" s="151"/>
      <c r="F858" s="151"/>
      <c r="G858" s="189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89"/>
      <c r="B859" s="190"/>
      <c r="C859" s="151"/>
      <c r="D859" s="151"/>
      <c r="E859" s="151"/>
      <c r="F859" s="151"/>
      <c r="G859" s="189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89"/>
      <c r="B860" s="190"/>
      <c r="C860" s="151"/>
      <c r="D860" s="151"/>
      <c r="E860" s="151"/>
      <c r="F860" s="151"/>
      <c r="G860" s="189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89"/>
      <c r="B861" s="190"/>
      <c r="C861" s="151"/>
      <c r="D861" s="151"/>
      <c r="E861" s="151"/>
      <c r="F861" s="151"/>
      <c r="G861" s="189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89"/>
      <c r="B862" s="190"/>
      <c r="C862" s="151"/>
      <c r="D862" s="151"/>
      <c r="E862" s="151"/>
      <c r="F862" s="151"/>
      <c r="G862" s="189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89"/>
      <c r="B863" s="190"/>
      <c r="C863" s="151"/>
      <c r="D863" s="151"/>
      <c r="E863" s="151"/>
      <c r="F863" s="151"/>
      <c r="G863" s="189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89"/>
      <c r="B864" s="190"/>
      <c r="C864" s="151"/>
      <c r="D864" s="151"/>
      <c r="E864" s="151"/>
      <c r="F864" s="151"/>
      <c r="G864" s="189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89"/>
      <c r="B865" s="190"/>
      <c r="C865" s="151"/>
      <c r="D865" s="151"/>
      <c r="E865" s="151"/>
      <c r="F865" s="151"/>
      <c r="G865" s="189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89"/>
      <c r="B866" s="190"/>
      <c r="C866" s="151"/>
      <c r="D866" s="151"/>
      <c r="E866" s="151"/>
      <c r="F866" s="151"/>
      <c r="G866" s="189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89"/>
      <c r="B867" s="190"/>
      <c r="C867" s="151"/>
      <c r="D867" s="151"/>
      <c r="E867" s="151"/>
      <c r="F867" s="151"/>
      <c r="G867" s="189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89"/>
      <c r="B868" s="190"/>
      <c r="C868" s="151"/>
      <c r="D868" s="151"/>
      <c r="E868" s="151"/>
      <c r="F868" s="151"/>
      <c r="G868" s="189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89"/>
      <c r="B869" s="190"/>
      <c r="C869" s="151"/>
      <c r="D869" s="151"/>
      <c r="E869" s="151"/>
      <c r="F869" s="151"/>
      <c r="G869" s="189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89"/>
      <c r="B870" s="190"/>
      <c r="C870" s="151"/>
      <c r="D870" s="151"/>
      <c r="E870" s="151"/>
      <c r="F870" s="151"/>
      <c r="G870" s="189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89"/>
      <c r="B871" s="190"/>
      <c r="C871" s="151"/>
      <c r="D871" s="151"/>
      <c r="E871" s="151"/>
      <c r="F871" s="151"/>
      <c r="G871" s="189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89"/>
      <c r="B872" s="190"/>
      <c r="C872" s="151"/>
      <c r="D872" s="151"/>
      <c r="E872" s="151"/>
      <c r="F872" s="151"/>
      <c r="G872" s="189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89"/>
      <c r="B873" s="190"/>
      <c r="C873" s="151"/>
      <c r="D873" s="151"/>
      <c r="E873" s="151"/>
      <c r="F873" s="151"/>
      <c r="G873" s="189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" customHeight="1" x14ac:dyDescent="0.35">
      <c r="A874" s="189"/>
      <c r="B874" s="190"/>
      <c r="C874" s="151"/>
      <c r="D874" s="151"/>
      <c r="E874" s="151"/>
      <c r="F874" s="151"/>
      <c r="G874" s="189"/>
      <c r="H874" s="151"/>
      <c r="I874" s="151"/>
      <c r="J874" s="151"/>
      <c r="K874" s="151"/>
      <c r="L874" s="151"/>
    </row>
    <row r="875" spans="1:26" ht="15" customHeight="1" x14ac:dyDescent="0.35">
      <c r="A875" s="189"/>
      <c r="B875" s="190"/>
      <c r="C875" s="151"/>
      <c r="D875" s="151"/>
      <c r="E875" s="151"/>
      <c r="F875" s="151"/>
      <c r="G875" s="189"/>
      <c r="H875" s="151"/>
      <c r="I875" s="151"/>
      <c r="J875" s="151"/>
      <c r="K875" s="151"/>
      <c r="L875" s="151"/>
    </row>
    <row r="876" spans="1:26" ht="15" customHeight="1" x14ac:dyDescent="0.35">
      <c r="A876" s="189"/>
      <c r="B876" s="190"/>
      <c r="C876" s="151"/>
      <c r="D876" s="151"/>
      <c r="E876" s="151"/>
      <c r="F876" s="151"/>
      <c r="G876" s="189"/>
      <c r="H876" s="151"/>
      <c r="I876" s="151"/>
      <c r="J876" s="151"/>
      <c r="K876" s="151"/>
      <c r="L876" s="151"/>
    </row>
    <row r="877" spans="1:26" ht="15" customHeight="1" x14ac:dyDescent="0.35">
      <c r="A877" s="189"/>
      <c r="B877" s="190"/>
      <c r="C877" s="151"/>
      <c r="D877" s="151"/>
      <c r="E877" s="151"/>
      <c r="F877" s="151"/>
      <c r="G877" s="189"/>
      <c r="H877" s="151"/>
      <c r="I877" s="151"/>
      <c r="J877" s="151"/>
      <c r="K877" s="151"/>
      <c r="L877" s="151"/>
    </row>
    <row r="878" spans="1:26" ht="15" customHeight="1" x14ac:dyDescent="0.35">
      <c r="A878" s="189"/>
      <c r="B878" s="190"/>
      <c r="C878" s="151"/>
      <c r="D878" s="151"/>
      <c r="E878" s="151"/>
      <c r="F878" s="151"/>
      <c r="G878" s="189"/>
      <c r="H878" s="151"/>
      <c r="I878" s="151"/>
      <c r="J878" s="151"/>
      <c r="K878" s="151"/>
      <c r="L878" s="151"/>
    </row>
    <row r="879" spans="1:26" ht="15" customHeight="1" x14ac:dyDescent="0.35">
      <c r="A879" s="189"/>
      <c r="B879" s="190"/>
      <c r="C879" s="151"/>
      <c r="D879" s="151"/>
      <c r="E879" s="151"/>
      <c r="F879" s="151"/>
      <c r="G879" s="189"/>
      <c r="H879" s="151"/>
      <c r="I879" s="151"/>
      <c r="J879" s="151"/>
      <c r="K879" s="151"/>
      <c r="L879" s="151"/>
    </row>
    <row r="880" spans="1:26" ht="15" customHeight="1" x14ac:dyDescent="0.35">
      <c r="A880" s="189"/>
      <c r="B880" s="190"/>
      <c r="C880" s="151"/>
      <c r="D880" s="151"/>
      <c r="E880" s="151"/>
      <c r="F880" s="151"/>
      <c r="G880" s="189"/>
      <c r="H880" s="151"/>
      <c r="I880" s="151"/>
      <c r="J880" s="151"/>
      <c r="K880" s="151"/>
      <c r="L880" s="151"/>
    </row>
    <row r="881" spans="1:12" ht="15" customHeight="1" x14ac:dyDescent="0.35">
      <c r="A881" s="189"/>
      <c r="B881" s="190"/>
      <c r="C881" s="151"/>
      <c r="D881" s="151"/>
      <c r="E881" s="151"/>
      <c r="F881" s="151"/>
      <c r="G881" s="189"/>
      <c r="H881" s="151"/>
      <c r="I881" s="151"/>
      <c r="J881" s="151"/>
      <c r="K881" s="151"/>
      <c r="L881" s="151"/>
    </row>
    <row r="882" spans="1:12" ht="15" customHeight="1" x14ac:dyDescent="0.35">
      <c r="A882" s="189"/>
      <c r="B882" s="190"/>
      <c r="C882" s="151"/>
      <c r="D882" s="151"/>
      <c r="E882" s="151"/>
      <c r="F882" s="151"/>
      <c r="G882" s="189"/>
      <c r="H882" s="151"/>
      <c r="I882" s="151"/>
      <c r="J882" s="151"/>
      <c r="K882" s="151"/>
      <c r="L882" s="151"/>
    </row>
    <row r="883" spans="1:12" ht="15" customHeight="1" x14ac:dyDescent="0.35">
      <c r="A883" s="189"/>
      <c r="B883" s="190"/>
      <c r="C883" s="151"/>
      <c r="D883" s="151"/>
      <c r="E883" s="151"/>
      <c r="F883" s="151"/>
      <c r="G883" s="189"/>
      <c r="H883" s="151"/>
      <c r="I883" s="151"/>
      <c r="J883" s="151"/>
      <c r="K883" s="151"/>
      <c r="L883" s="151"/>
    </row>
    <row r="884" spans="1:12" ht="15" customHeight="1" x14ac:dyDescent="0.35">
      <c r="A884" s="189"/>
      <c r="B884" s="190"/>
      <c r="C884" s="151"/>
      <c r="D884" s="151"/>
      <c r="E884" s="151"/>
      <c r="F884" s="151"/>
      <c r="G884" s="189"/>
      <c r="H884" s="151"/>
      <c r="I884" s="151"/>
      <c r="J884" s="151"/>
      <c r="K884" s="151"/>
      <c r="L884" s="151"/>
    </row>
    <row r="885" spans="1:12" ht="15" customHeight="1" x14ac:dyDescent="0.35">
      <c r="A885" s="189"/>
      <c r="B885" s="190"/>
      <c r="C885" s="151"/>
      <c r="D885" s="151"/>
      <c r="E885" s="151"/>
      <c r="F885" s="151"/>
      <c r="G885" s="189"/>
      <c r="H885" s="151"/>
      <c r="I885" s="151"/>
      <c r="J885" s="151"/>
      <c r="K885" s="151"/>
      <c r="L885" s="151"/>
    </row>
    <row r="886" spans="1:12" ht="15" customHeight="1" x14ac:dyDescent="0.35">
      <c r="A886" s="189"/>
      <c r="B886" s="190"/>
      <c r="C886" s="151"/>
      <c r="D886" s="151"/>
      <c r="E886" s="151"/>
      <c r="F886" s="151"/>
      <c r="G886" s="189"/>
      <c r="H886" s="151"/>
      <c r="I886" s="151"/>
      <c r="J886" s="151"/>
      <c r="K886" s="151"/>
      <c r="L886" s="151"/>
    </row>
    <row r="887" spans="1:12" ht="15" customHeight="1" x14ac:dyDescent="0.35">
      <c r="A887" s="189"/>
      <c r="B887" s="190"/>
      <c r="C887" s="151"/>
      <c r="D887" s="151"/>
      <c r="E887" s="151"/>
      <c r="F887" s="151"/>
      <c r="G887" s="189"/>
      <c r="H887" s="151"/>
      <c r="I887" s="151"/>
      <c r="J887" s="151"/>
      <c r="K887" s="151"/>
      <c r="L887" s="151"/>
    </row>
    <row r="888" spans="1:12" ht="15" customHeight="1" x14ac:dyDescent="0.35">
      <c r="A888" s="189"/>
      <c r="B888" s="190"/>
      <c r="C888" s="151"/>
      <c r="D888" s="151"/>
      <c r="E888" s="151"/>
      <c r="F888" s="151"/>
      <c r="G888" s="189"/>
      <c r="H888" s="151"/>
      <c r="I888" s="151"/>
      <c r="J888" s="151"/>
      <c r="K888" s="151"/>
      <c r="L888" s="151"/>
    </row>
    <row r="889" spans="1:12" ht="15" customHeight="1" x14ac:dyDescent="0.35">
      <c r="A889" s="189"/>
      <c r="B889" s="190"/>
      <c r="C889" s="151"/>
      <c r="D889" s="151"/>
      <c r="E889" s="151"/>
      <c r="F889" s="151"/>
      <c r="G889" s="189"/>
      <c r="H889" s="151"/>
      <c r="I889" s="151"/>
      <c r="J889" s="151"/>
      <c r="K889" s="151"/>
      <c r="L889" s="151"/>
    </row>
    <row r="890" spans="1:12" ht="15" customHeight="1" x14ac:dyDescent="0.35">
      <c r="A890" s="189"/>
      <c r="B890" s="190"/>
      <c r="C890" s="151"/>
      <c r="D890" s="151"/>
      <c r="E890" s="151"/>
      <c r="F890" s="151"/>
      <c r="G890" s="189"/>
      <c r="H890" s="151"/>
      <c r="I890" s="151"/>
      <c r="J890" s="151"/>
      <c r="K890" s="151"/>
      <c r="L890" s="151"/>
    </row>
    <row r="891" spans="1:12" ht="15" customHeight="1" x14ac:dyDescent="0.35">
      <c r="A891" s="189"/>
      <c r="B891" s="190"/>
      <c r="C891" s="151"/>
      <c r="D891" s="151"/>
      <c r="E891" s="151"/>
      <c r="F891" s="151"/>
      <c r="G891" s="189"/>
      <c r="H891" s="151"/>
      <c r="I891" s="151"/>
      <c r="J891" s="151"/>
      <c r="K891" s="151"/>
      <c r="L891" s="151"/>
    </row>
    <row r="892" spans="1:12" ht="15" customHeight="1" x14ac:dyDescent="0.35">
      <c r="A892" s="189"/>
      <c r="B892" s="190"/>
      <c r="C892" s="151"/>
      <c r="D892" s="151"/>
      <c r="E892" s="151"/>
      <c r="F892" s="151"/>
      <c r="G892" s="189"/>
      <c r="H892" s="151"/>
      <c r="I892" s="151"/>
      <c r="J892" s="151"/>
      <c r="K892" s="151"/>
      <c r="L892" s="151"/>
    </row>
    <row r="893" spans="1:12" ht="15" customHeight="1" x14ac:dyDescent="0.35">
      <c r="A893" s="189"/>
      <c r="B893" s="190"/>
      <c r="C893" s="151"/>
      <c r="D893" s="151"/>
      <c r="E893" s="151"/>
      <c r="F893" s="151"/>
      <c r="G893" s="189"/>
      <c r="H893" s="151"/>
      <c r="I893" s="151"/>
      <c r="J893" s="151"/>
      <c r="K893" s="151"/>
      <c r="L893" s="151"/>
    </row>
    <row r="894" spans="1:12" ht="15" customHeight="1" x14ac:dyDescent="0.35">
      <c r="A894" s="189"/>
      <c r="B894" s="190"/>
      <c r="C894" s="151"/>
      <c r="D894" s="151"/>
      <c r="E894" s="151"/>
      <c r="F894" s="151"/>
      <c r="G894" s="189"/>
      <c r="H894" s="151"/>
      <c r="I894" s="151"/>
      <c r="J894" s="151"/>
      <c r="K894" s="151"/>
      <c r="L894" s="151"/>
    </row>
    <row r="895" spans="1:12" ht="15" customHeight="1" x14ac:dyDescent="0.35">
      <c r="A895" s="189"/>
      <c r="B895" s="190"/>
      <c r="C895" s="151"/>
      <c r="D895" s="151"/>
      <c r="E895" s="151"/>
      <c r="F895" s="151"/>
      <c r="G895" s="189"/>
      <c r="H895" s="151"/>
      <c r="I895" s="151"/>
      <c r="J895" s="151"/>
      <c r="K895" s="151"/>
      <c r="L895" s="151"/>
    </row>
    <row r="896" spans="1:12" ht="15" customHeight="1" x14ac:dyDescent="0.35">
      <c r="A896" s="189"/>
      <c r="B896" s="190"/>
      <c r="C896" s="151"/>
      <c r="D896" s="151"/>
      <c r="E896" s="151"/>
      <c r="F896" s="151"/>
      <c r="G896" s="189"/>
      <c r="H896" s="151"/>
      <c r="I896" s="151"/>
      <c r="J896" s="151"/>
      <c r="K896" s="151"/>
      <c r="L896" s="151"/>
    </row>
    <row r="897" spans="1:12" ht="15" customHeight="1" x14ac:dyDescent="0.35">
      <c r="A897" s="189"/>
      <c r="B897" s="190"/>
      <c r="C897" s="151"/>
      <c r="D897" s="151"/>
      <c r="E897" s="151"/>
      <c r="F897" s="151"/>
      <c r="G897" s="189"/>
      <c r="H897" s="151"/>
      <c r="I897" s="151"/>
      <c r="J897" s="151"/>
      <c r="K897" s="151"/>
      <c r="L897" s="151"/>
    </row>
    <row r="898" spans="1:12" ht="15" customHeight="1" x14ac:dyDescent="0.35">
      <c r="A898" s="189"/>
      <c r="B898" s="190"/>
      <c r="C898" s="151"/>
      <c r="D898" s="151"/>
      <c r="E898" s="151"/>
      <c r="F898" s="151"/>
      <c r="G898" s="189"/>
      <c r="H898" s="151"/>
      <c r="I898" s="151"/>
      <c r="J898" s="151"/>
      <c r="K898" s="151"/>
      <c r="L898" s="151"/>
    </row>
    <row r="899" spans="1:12" ht="15" customHeight="1" x14ac:dyDescent="0.35">
      <c r="A899" s="189"/>
      <c r="B899" s="190"/>
      <c r="C899" s="151"/>
      <c r="D899" s="151"/>
      <c r="E899" s="151"/>
      <c r="F899" s="151"/>
      <c r="G899" s="189"/>
      <c r="H899" s="151"/>
      <c r="I899" s="151"/>
      <c r="J899" s="151"/>
      <c r="K899" s="151"/>
      <c r="L899" s="151"/>
    </row>
    <row r="900" spans="1:12" ht="15" customHeight="1" x14ac:dyDescent="0.35">
      <c r="A900" s="189"/>
      <c r="B900" s="190"/>
      <c r="C900" s="151"/>
      <c r="D900" s="151"/>
      <c r="E900" s="151"/>
      <c r="F900" s="151"/>
      <c r="G900" s="189"/>
      <c r="H900" s="151"/>
      <c r="I900" s="151"/>
      <c r="J900" s="151"/>
      <c r="K900" s="151"/>
      <c r="L900" s="151"/>
    </row>
    <row r="901" spans="1:12" ht="15" customHeight="1" x14ac:dyDescent="0.35">
      <c r="A901" s="189"/>
      <c r="B901" s="190"/>
      <c r="C901" s="151"/>
      <c r="D901" s="151"/>
      <c r="E901" s="151"/>
      <c r="F901" s="151"/>
      <c r="G901" s="189"/>
      <c r="H901" s="151"/>
      <c r="I901" s="151"/>
      <c r="J901" s="151"/>
      <c r="K901" s="151"/>
      <c r="L901" s="151"/>
    </row>
    <row r="902" spans="1:12" ht="15" customHeight="1" x14ac:dyDescent="0.35">
      <c r="A902" s="189"/>
      <c r="B902" s="190"/>
      <c r="C902" s="151"/>
      <c r="D902" s="151"/>
      <c r="E902" s="151"/>
      <c r="F902" s="151"/>
      <c r="G902" s="189"/>
      <c r="H902" s="151"/>
      <c r="I902" s="151"/>
      <c r="J902" s="151"/>
      <c r="K902" s="151"/>
      <c r="L902" s="151"/>
    </row>
    <row r="903" spans="1:12" ht="15" customHeight="1" x14ac:dyDescent="0.35">
      <c r="A903" s="189"/>
      <c r="B903" s="190"/>
      <c r="C903" s="151"/>
      <c r="D903" s="151"/>
      <c r="E903" s="151"/>
      <c r="F903" s="151"/>
      <c r="G903" s="189"/>
      <c r="H903" s="151"/>
      <c r="I903" s="151"/>
      <c r="J903" s="151"/>
      <c r="K903" s="151"/>
      <c r="L903" s="151"/>
    </row>
    <row r="904" spans="1:12" ht="15" customHeight="1" x14ac:dyDescent="0.35">
      <c r="A904" s="189"/>
      <c r="B904" s="190"/>
      <c r="C904" s="151"/>
      <c r="D904" s="151"/>
      <c r="E904" s="151"/>
      <c r="F904" s="151"/>
      <c r="G904" s="189"/>
      <c r="H904" s="151"/>
      <c r="I904" s="151"/>
      <c r="J904" s="151"/>
      <c r="K904" s="151"/>
      <c r="L904" s="151"/>
    </row>
    <row r="905" spans="1:12" ht="15" customHeight="1" x14ac:dyDescent="0.35">
      <c r="A905" s="189"/>
      <c r="B905" s="190"/>
      <c r="C905" s="151"/>
      <c r="D905" s="151"/>
      <c r="E905" s="151"/>
      <c r="F905" s="151"/>
      <c r="G905" s="189"/>
      <c r="H905" s="151"/>
      <c r="I905" s="151"/>
      <c r="J905" s="151"/>
      <c r="K905" s="151"/>
      <c r="L905" s="151"/>
    </row>
    <row r="906" spans="1:12" ht="15" customHeight="1" x14ac:dyDescent="0.35">
      <c r="A906" s="189"/>
      <c r="B906" s="190"/>
      <c r="C906" s="151"/>
      <c r="D906" s="151"/>
      <c r="E906" s="151"/>
      <c r="F906" s="151"/>
      <c r="G906" s="189"/>
      <c r="H906" s="151"/>
      <c r="I906" s="151"/>
      <c r="J906" s="151"/>
      <c r="K906" s="151"/>
      <c r="L906" s="151"/>
    </row>
    <row r="907" spans="1:12" ht="15" customHeight="1" x14ac:dyDescent="0.35">
      <c r="A907" s="189"/>
      <c r="B907" s="190"/>
      <c r="C907" s="151"/>
      <c r="D907" s="151"/>
      <c r="E907" s="151"/>
      <c r="F907" s="151"/>
      <c r="G907" s="189"/>
      <c r="H907" s="151"/>
      <c r="I907" s="151"/>
      <c r="J907" s="151"/>
      <c r="K907" s="151"/>
      <c r="L907" s="151"/>
    </row>
    <row r="908" spans="1:12" ht="15" customHeight="1" x14ac:dyDescent="0.35">
      <c r="A908" s="189"/>
      <c r="B908" s="190"/>
      <c r="C908" s="151"/>
      <c r="D908" s="151"/>
      <c r="E908" s="151"/>
      <c r="F908" s="151"/>
      <c r="G908" s="189"/>
      <c r="H908" s="151"/>
      <c r="I908" s="151"/>
      <c r="J908" s="151"/>
      <c r="K908" s="151"/>
      <c r="L908" s="151"/>
    </row>
    <row r="909" spans="1:12" ht="15" customHeight="1" x14ac:dyDescent="0.35">
      <c r="A909" s="189"/>
      <c r="B909" s="190"/>
      <c r="C909" s="151"/>
      <c r="D909" s="151"/>
      <c r="E909" s="151"/>
      <c r="F909" s="151"/>
      <c r="G909" s="189"/>
      <c r="H909" s="151"/>
      <c r="I909" s="151"/>
      <c r="J909" s="151"/>
      <c r="K909" s="151"/>
      <c r="L909" s="151"/>
    </row>
    <row r="910" spans="1:12" ht="15" customHeight="1" x14ac:dyDescent="0.35">
      <c r="A910" s="189"/>
      <c r="B910" s="190"/>
      <c r="C910" s="151"/>
      <c r="D910" s="151"/>
      <c r="E910" s="151"/>
      <c r="F910" s="151"/>
      <c r="G910" s="189"/>
      <c r="H910" s="151"/>
      <c r="I910" s="151"/>
      <c r="J910" s="151"/>
      <c r="K910" s="151"/>
      <c r="L910" s="151"/>
    </row>
    <row r="911" spans="1:12" ht="15" customHeight="1" x14ac:dyDescent="0.35">
      <c r="A911" s="189"/>
      <c r="B911" s="190"/>
      <c r="C911" s="151"/>
      <c r="D911" s="151"/>
      <c r="E911" s="151"/>
      <c r="F911" s="151"/>
      <c r="G911" s="189"/>
      <c r="H911" s="151"/>
      <c r="I911" s="151"/>
      <c r="J911" s="151"/>
      <c r="K911" s="151"/>
      <c r="L911" s="151"/>
    </row>
    <row r="912" spans="1:12" ht="15" customHeight="1" x14ac:dyDescent="0.35">
      <c r="A912" s="189"/>
      <c r="B912" s="190"/>
      <c r="C912" s="151"/>
      <c r="D912" s="151"/>
      <c r="E912" s="151"/>
      <c r="F912" s="151"/>
      <c r="G912" s="189"/>
      <c r="H912" s="151"/>
      <c r="I912" s="151"/>
      <c r="J912" s="151"/>
      <c r="K912" s="151"/>
      <c r="L912" s="151"/>
    </row>
    <row r="913" spans="1:12" ht="15" customHeight="1" x14ac:dyDescent="0.35">
      <c r="A913" s="189"/>
      <c r="B913" s="190"/>
      <c r="C913" s="151"/>
      <c r="D913" s="151"/>
      <c r="E913" s="151"/>
      <c r="F913" s="151"/>
      <c r="G913" s="189"/>
      <c r="H913" s="151"/>
      <c r="I913" s="151"/>
      <c r="J913" s="151"/>
      <c r="K913" s="151"/>
      <c r="L913" s="151"/>
    </row>
    <row r="914" spans="1:12" ht="15" customHeight="1" x14ac:dyDescent="0.35">
      <c r="A914" s="189"/>
      <c r="B914" s="190"/>
      <c r="C914" s="151"/>
      <c r="D914" s="151"/>
      <c r="E914" s="151"/>
      <c r="F914" s="151"/>
      <c r="G914" s="189"/>
      <c r="H914" s="151"/>
      <c r="I914" s="151"/>
      <c r="J914" s="151"/>
      <c r="K914" s="151"/>
      <c r="L914" s="151"/>
    </row>
    <row r="915" spans="1:12" ht="15" customHeight="1" x14ac:dyDescent="0.35">
      <c r="A915" s="189"/>
      <c r="B915" s="190"/>
      <c r="C915" s="151"/>
      <c r="D915" s="151"/>
      <c r="E915" s="151"/>
      <c r="F915" s="151"/>
      <c r="G915" s="189"/>
      <c r="H915" s="151"/>
      <c r="I915" s="151"/>
      <c r="J915" s="151"/>
      <c r="K915" s="151"/>
      <c r="L915" s="151"/>
    </row>
    <row r="916" spans="1:12" ht="15" customHeight="1" x14ac:dyDescent="0.35">
      <c r="A916" s="189"/>
      <c r="B916" s="190"/>
      <c r="C916" s="151"/>
      <c r="D916" s="151"/>
      <c r="E916" s="151"/>
      <c r="F916" s="151"/>
      <c r="G916" s="189"/>
      <c r="H916" s="151"/>
      <c r="I916" s="151"/>
      <c r="J916" s="151"/>
      <c r="K916" s="151"/>
      <c r="L916" s="151"/>
    </row>
    <row r="917" spans="1:12" ht="15" customHeight="1" x14ac:dyDescent="0.35">
      <c r="A917" s="189"/>
      <c r="B917" s="190"/>
      <c r="C917" s="151"/>
      <c r="D917" s="151"/>
      <c r="E917" s="151"/>
      <c r="F917" s="151"/>
      <c r="G917" s="189"/>
      <c r="H917" s="151"/>
      <c r="I917" s="151"/>
      <c r="J917" s="151"/>
      <c r="K917" s="151"/>
      <c r="L917" s="151"/>
    </row>
    <row r="918" spans="1:12" ht="15" customHeight="1" x14ac:dyDescent="0.35">
      <c r="A918" s="189"/>
      <c r="B918" s="190"/>
      <c r="C918" s="151"/>
      <c r="D918" s="151"/>
      <c r="E918" s="151"/>
      <c r="F918" s="151"/>
      <c r="G918" s="189"/>
      <c r="H918" s="151"/>
      <c r="I918" s="151"/>
      <c r="J918" s="151"/>
      <c r="K918" s="151"/>
      <c r="L918" s="151"/>
    </row>
    <row r="919" spans="1:12" ht="15" customHeight="1" x14ac:dyDescent="0.35">
      <c r="A919" s="189"/>
      <c r="B919" s="190"/>
      <c r="C919" s="151"/>
      <c r="D919" s="151"/>
      <c r="E919" s="151"/>
      <c r="F919" s="151"/>
      <c r="G919" s="189"/>
      <c r="H919" s="151"/>
      <c r="I919" s="151"/>
      <c r="J919" s="151"/>
      <c r="K919" s="151"/>
      <c r="L919" s="151"/>
    </row>
    <row r="920" spans="1:12" ht="15" customHeight="1" x14ac:dyDescent="0.35">
      <c r="A920" s="189"/>
      <c r="B920" s="190"/>
      <c r="C920" s="151"/>
      <c r="D920" s="151"/>
      <c r="E920" s="151"/>
      <c r="F920" s="151"/>
      <c r="G920" s="189"/>
      <c r="H920" s="151"/>
      <c r="I920" s="151"/>
      <c r="J920" s="151"/>
      <c r="K920" s="151"/>
      <c r="L920" s="151"/>
    </row>
    <row r="921" spans="1:12" ht="15" customHeight="1" x14ac:dyDescent="0.35">
      <c r="A921" s="189"/>
      <c r="B921" s="190"/>
      <c r="C921" s="151"/>
      <c r="D921" s="151"/>
      <c r="E921" s="151"/>
      <c r="F921" s="151"/>
      <c r="G921" s="189"/>
      <c r="H921" s="151"/>
      <c r="I921" s="151"/>
      <c r="J921" s="151"/>
      <c r="K921" s="151"/>
      <c r="L921" s="151"/>
    </row>
    <row r="922" spans="1:12" ht="15" customHeight="1" x14ac:dyDescent="0.35">
      <c r="A922" s="189"/>
      <c r="B922" s="190"/>
      <c r="C922" s="151"/>
      <c r="D922" s="151"/>
      <c r="E922" s="151"/>
      <c r="F922" s="151"/>
      <c r="G922" s="189"/>
      <c r="H922" s="151"/>
      <c r="I922" s="151"/>
      <c r="J922" s="151"/>
      <c r="K922" s="151"/>
      <c r="L922" s="151"/>
    </row>
    <row r="923" spans="1:12" ht="15" customHeight="1" x14ac:dyDescent="0.35">
      <c r="A923" s="189"/>
      <c r="B923" s="190"/>
      <c r="C923" s="151"/>
      <c r="D923" s="151"/>
      <c r="E923" s="151"/>
      <c r="F923" s="151"/>
      <c r="G923" s="189"/>
      <c r="H923" s="151"/>
      <c r="I923" s="151"/>
      <c r="J923" s="151"/>
      <c r="K923" s="151"/>
      <c r="L923" s="151"/>
    </row>
    <row r="924" spans="1:12" ht="15" customHeight="1" x14ac:dyDescent="0.35">
      <c r="A924" s="189"/>
      <c r="B924" s="190"/>
      <c r="C924" s="151"/>
      <c r="D924" s="151"/>
      <c r="E924" s="151"/>
      <c r="F924" s="151"/>
      <c r="G924" s="189"/>
      <c r="H924" s="151"/>
      <c r="I924" s="151"/>
      <c r="J924" s="151"/>
      <c r="K924" s="151"/>
      <c r="L924" s="151"/>
    </row>
    <row r="925" spans="1:12" ht="15" customHeight="1" x14ac:dyDescent="0.35">
      <c r="A925" s="189"/>
      <c r="B925" s="190"/>
      <c r="C925" s="151"/>
      <c r="D925" s="151"/>
      <c r="E925" s="151"/>
      <c r="F925" s="151"/>
      <c r="G925" s="189"/>
      <c r="H925" s="151"/>
      <c r="I925" s="151"/>
      <c r="J925" s="151"/>
      <c r="K925" s="151"/>
      <c r="L925" s="151"/>
    </row>
    <row r="926" spans="1:12" ht="15" customHeight="1" x14ac:dyDescent="0.35">
      <c r="A926" s="189"/>
      <c r="B926" s="190"/>
      <c r="C926" s="151"/>
      <c r="D926" s="151"/>
      <c r="E926" s="151"/>
      <c r="F926" s="151"/>
      <c r="G926" s="189"/>
      <c r="H926" s="151"/>
      <c r="I926" s="151"/>
      <c r="J926" s="151"/>
      <c r="K926" s="151"/>
      <c r="L926" s="151"/>
    </row>
    <row r="927" spans="1:12" ht="15" customHeight="1" x14ac:dyDescent="0.35">
      <c r="A927" s="189"/>
      <c r="B927" s="190"/>
      <c r="C927" s="151"/>
      <c r="D927" s="151"/>
      <c r="E927" s="151"/>
      <c r="F927" s="151"/>
      <c r="G927" s="189"/>
      <c r="H927" s="151"/>
      <c r="I927" s="151"/>
      <c r="J927" s="151"/>
      <c r="K927" s="151"/>
      <c r="L927" s="151"/>
    </row>
    <row r="928" spans="1:12" ht="15" customHeight="1" x14ac:dyDescent="0.35">
      <c r="A928" s="189"/>
      <c r="B928" s="190"/>
      <c r="C928" s="151"/>
      <c r="D928" s="151"/>
      <c r="E928" s="151"/>
      <c r="F928" s="151"/>
      <c r="G928" s="189"/>
      <c r="H928" s="151"/>
      <c r="I928" s="151"/>
      <c r="J928" s="151"/>
      <c r="K928" s="151"/>
      <c r="L928" s="151"/>
    </row>
    <row r="929" spans="1:12" ht="15" customHeight="1" x14ac:dyDescent="0.35">
      <c r="A929" s="189"/>
      <c r="B929" s="190"/>
      <c r="C929" s="151"/>
      <c r="D929" s="151"/>
      <c r="E929" s="151"/>
      <c r="F929" s="151"/>
      <c r="G929" s="189"/>
      <c r="H929" s="151"/>
      <c r="I929" s="151"/>
      <c r="J929" s="151"/>
      <c r="K929" s="151"/>
      <c r="L929" s="151"/>
    </row>
    <row r="930" spans="1:12" ht="15" customHeight="1" x14ac:dyDescent="0.35">
      <c r="A930" s="189"/>
      <c r="B930" s="190"/>
      <c r="C930" s="151"/>
      <c r="D930" s="151"/>
      <c r="E930" s="151"/>
      <c r="F930" s="151"/>
      <c r="G930" s="189"/>
      <c r="H930" s="151"/>
      <c r="I930" s="151"/>
      <c r="J930" s="151"/>
      <c r="K930" s="151"/>
      <c r="L930" s="151"/>
    </row>
    <row r="931" spans="1:12" ht="15" customHeight="1" x14ac:dyDescent="0.35">
      <c r="A931" s="189"/>
      <c r="B931" s="190"/>
      <c r="C931" s="151"/>
      <c r="D931" s="151"/>
      <c r="E931" s="151"/>
      <c r="F931" s="151"/>
      <c r="G931" s="189"/>
      <c r="H931" s="151"/>
      <c r="I931" s="151"/>
      <c r="J931" s="151"/>
      <c r="K931" s="151"/>
      <c r="L931" s="151"/>
    </row>
    <row r="932" spans="1:12" ht="15" customHeight="1" x14ac:dyDescent="0.35">
      <c r="A932" s="189"/>
      <c r="B932" s="190"/>
      <c r="C932" s="151"/>
      <c r="D932" s="151"/>
      <c r="E932" s="151"/>
      <c r="F932" s="151"/>
      <c r="G932" s="189"/>
      <c r="H932" s="151"/>
      <c r="I932" s="151"/>
      <c r="J932" s="151"/>
      <c r="K932" s="151"/>
      <c r="L932" s="151"/>
    </row>
    <row r="933" spans="1:12" ht="15" customHeight="1" x14ac:dyDescent="0.35">
      <c r="A933" s="189"/>
      <c r="B933" s="190"/>
      <c r="C933" s="151"/>
      <c r="D933" s="151"/>
      <c r="E933" s="151"/>
      <c r="F933" s="151"/>
      <c r="G933" s="189"/>
      <c r="H933" s="151"/>
      <c r="I933" s="151"/>
      <c r="J933" s="151"/>
      <c r="K933" s="151"/>
      <c r="L933" s="151"/>
    </row>
    <row r="934" spans="1:12" ht="15" customHeight="1" x14ac:dyDescent="0.35">
      <c r="A934" s="189"/>
      <c r="B934" s="190"/>
      <c r="C934" s="151"/>
      <c r="D934" s="151"/>
      <c r="E934" s="151"/>
      <c r="F934" s="151"/>
      <c r="G934" s="189"/>
      <c r="H934" s="151"/>
      <c r="I934" s="151"/>
      <c r="J934" s="151"/>
      <c r="K934" s="151"/>
      <c r="L934" s="151"/>
    </row>
    <row r="935" spans="1:12" ht="15" customHeight="1" x14ac:dyDescent="0.35">
      <c r="A935" s="189"/>
      <c r="B935" s="190"/>
      <c r="C935" s="151"/>
      <c r="D935" s="151"/>
      <c r="E935" s="151"/>
      <c r="F935" s="151"/>
      <c r="G935" s="189"/>
      <c r="H935" s="151"/>
      <c r="I935" s="151"/>
      <c r="J935" s="151"/>
      <c r="K935" s="151"/>
      <c r="L935" s="151"/>
    </row>
    <row r="936" spans="1:12" ht="15" customHeight="1" x14ac:dyDescent="0.35">
      <c r="A936" s="189"/>
      <c r="B936" s="190"/>
      <c r="C936" s="151"/>
      <c r="D936" s="151"/>
      <c r="E936" s="151"/>
      <c r="F936" s="151"/>
      <c r="G936" s="189"/>
      <c r="H936" s="151"/>
      <c r="I936" s="151"/>
      <c r="J936" s="151"/>
      <c r="K936" s="151"/>
      <c r="L936" s="151"/>
    </row>
    <row r="937" spans="1:12" ht="15" customHeight="1" x14ac:dyDescent="0.35">
      <c r="A937" s="189"/>
      <c r="B937" s="190"/>
      <c r="C937" s="151"/>
      <c r="D937" s="151"/>
      <c r="E937" s="151"/>
      <c r="F937" s="151"/>
      <c r="G937" s="189"/>
      <c r="H937" s="151"/>
      <c r="I937" s="151"/>
      <c r="J937" s="151"/>
      <c r="K937" s="151"/>
      <c r="L937" s="151"/>
    </row>
    <row r="938" spans="1:12" ht="15" customHeight="1" x14ac:dyDescent="0.35">
      <c r="A938" s="189"/>
      <c r="B938" s="190"/>
      <c r="C938" s="151"/>
      <c r="D938" s="151"/>
      <c r="E938" s="151"/>
      <c r="F938" s="151"/>
      <c r="G938" s="189"/>
      <c r="H938" s="151"/>
      <c r="I938" s="151"/>
      <c r="J938" s="151"/>
      <c r="K938" s="151"/>
      <c r="L938" s="151"/>
    </row>
    <row r="939" spans="1:12" ht="15" customHeight="1" x14ac:dyDescent="0.35">
      <c r="A939" s="189"/>
      <c r="B939" s="190"/>
      <c r="C939" s="151"/>
      <c r="D939" s="151"/>
      <c r="E939" s="151"/>
      <c r="F939" s="151"/>
      <c r="G939" s="189"/>
      <c r="H939" s="151"/>
      <c r="I939" s="151"/>
      <c r="J939" s="151"/>
      <c r="K939" s="151"/>
      <c r="L939" s="151"/>
    </row>
    <row r="940" spans="1:12" ht="15" customHeight="1" x14ac:dyDescent="0.35">
      <c r="A940" s="189"/>
      <c r="B940" s="190"/>
      <c r="C940" s="151"/>
      <c r="D940" s="151"/>
      <c r="E940" s="151"/>
      <c r="F940" s="151"/>
      <c r="G940" s="189"/>
      <c r="H940" s="151"/>
      <c r="I940" s="151"/>
      <c r="J940" s="151"/>
      <c r="K940" s="151"/>
      <c r="L940" s="151"/>
    </row>
    <row r="941" spans="1:12" ht="15" customHeight="1" x14ac:dyDescent="0.35">
      <c r="A941" s="189"/>
      <c r="B941" s="190"/>
      <c r="C941" s="151"/>
      <c r="D941" s="151"/>
      <c r="E941" s="151"/>
      <c r="F941" s="151"/>
      <c r="G941" s="189"/>
      <c r="H941" s="151"/>
      <c r="I941" s="151"/>
      <c r="J941" s="151"/>
      <c r="K941" s="151"/>
      <c r="L941" s="151"/>
    </row>
    <row r="942" spans="1:12" ht="15" customHeight="1" x14ac:dyDescent="0.35">
      <c r="A942" s="189"/>
      <c r="B942" s="190"/>
      <c r="C942" s="151"/>
      <c r="D942" s="151"/>
      <c r="E942" s="151"/>
      <c r="F942" s="151"/>
      <c r="G942" s="189"/>
      <c r="H942" s="151"/>
      <c r="I942" s="151"/>
      <c r="J942" s="151"/>
      <c r="K942" s="151"/>
      <c r="L942" s="151"/>
    </row>
    <row r="943" spans="1:12" ht="15" customHeight="1" x14ac:dyDescent="0.35">
      <c r="A943" s="189"/>
      <c r="B943" s="190"/>
      <c r="C943" s="151"/>
      <c r="D943" s="151"/>
      <c r="E943" s="151"/>
      <c r="F943" s="151"/>
      <c r="G943" s="189"/>
      <c r="H943" s="151"/>
      <c r="I943" s="151"/>
      <c r="J943" s="151"/>
      <c r="K943" s="151"/>
      <c r="L943" s="151"/>
    </row>
    <row r="944" spans="1:12" ht="15" customHeight="1" x14ac:dyDescent="0.35">
      <c r="A944" s="189"/>
      <c r="B944" s="190"/>
      <c r="C944" s="151"/>
      <c r="D944" s="151"/>
      <c r="E944" s="151"/>
      <c r="F944" s="151"/>
      <c r="G944" s="189"/>
      <c r="H944" s="151"/>
      <c r="I944" s="151"/>
      <c r="J944" s="151"/>
      <c r="K944" s="151"/>
      <c r="L944" s="151"/>
    </row>
    <row r="945" spans="1:12" ht="15" customHeight="1" x14ac:dyDescent="0.35">
      <c r="A945" s="189"/>
      <c r="B945" s="190"/>
      <c r="C945" s="151"/>
      <c r="D945" s="151"/>
      <c r="E945" s="151"/>
      <c r="F945" s="151"/>
      <c r="G945" s="189"/>
      <c r="H945" s="151"/>
      <c r="I945" s="151"/>
      <c r="J945" s="151"/>
      <c r="K945" s="151"/>
      <c r="L945" s="151"/>
    </row>
    <row r="946" spans="1:12" ht="15" customHeight="1" x14ac:dyDescent="0.35">
      <c r="A946" s="189"/>
      <c r="B946" s="190"/>
      <c r="C946" s="151"/>
      <c r="D946" s="151"/>
      <c r="E946" s="151"/>
      <c r="F946" s="151"/>
      <c r="G946" s="189"/>
      <c r="H946" s="151"/>
      <c r="I946" s="151"/>
      <c r="J946" s="151"/>
      <c r="K946" s="151"/>
      <c r="L946" s="151"/>
    </row>
    <row r="947" spans="1:12" ht="15" customHeight="1" x14ac:dyDescent="0.35">
      <c r="A947" s="189"/>
      <c r="B947" s="190"/>
      <c r="C947" s="151"/>
      <c r="D947" s="151"/>
      <c r="E947" s="151"/>
      <c r="F947" s="151"/>
      <c r="G947" s="189"/>
      <c r="H947" s="151"/>
      <c r="I947" s="151"/>
      <c r="J947" s="151"/>
      <c r="K947" s="151"/>
      <c r="L947" s="151"/>
    </row>
    <row r="948" spans="1:12" ht="15" customHeight="1" x14ac:dyDescent="0.35">
      <c r="A948" s="189"/>
      <c r="B948" s="190"/>
      <c r="C948" s="151"/>
      <c r="D948" s="151"/>
      <c r="E948" s="151"/>
      <c r="F948" s="151"/>
      <c r="G948" s="189"/>
      <c r="H948" s="151"/>
      <c r="I948" s="151"/>
      <c r="J948" s="151"/>
      <c r="K948" s="151"/>
      <c r="L948" s="151"/>
    </row>
    <row r="949" spans="1:12" ht="15" customHeight="1" x14ac:dyDescent="0.35">
      <c r="A949" s="189"/>
      <c r="B949" s="190"/>
      <c r="C949" s="151"/>
      <c r="D949" s="151"/>
      <c r="E949" s="151"/>
      <c r="F949" s="151"/>
      <c r="G949" s="189"/>
      <c r="H949" s="151"/>
      <c r="I949" s="151"/>
      <c r="J949" s="151"/>
      <c r="K949" s="151"/>
      <c r="L949" s="151"/>
    </row>
    <row r="950" spans="1:12" ht="15" customHeight="1" x14ac:dyDescent="0.35">
      <c r="A950" s="189"/>
      <c r="B950" s="190"/>
      <c r="C950" s="151"/>
      <c r="D950" s="151"/>
      <c r="E950" s="151"/>
      <c r="F950" s="151"/>
      <c r="G950" s="189"/>
      <c r="H950" s="151"/>
      <c r="I950" s="151"/>
      <c r="J950" s="151"/>
      <c r="K950" s="151"/>
      <c r="L950" s="151"/>
    </row>
    <row r="951" spans="1:12" ht="15" customHeight="1" x14ac:dyDescent="0.35">
      <c r="A951" s="189"/>
      <c r="B951" s="190"/>
      <c r="C951" s="151"/>
      <c r="D951" s="151"/>
      <c r="E951" s="151"/>
      <c r="F951" s="151"/>
      <c r="G951" s="189"/>
      <c r="H951" s="151"/>
      <c r="I951" s="151"/>
      <c r="J951" s="151"/>
      <c r="K951" s="151"/>
      <c r="L951" s="151"/>
    </row>
    <row r="952" spans="1:12" ht="15" customHeight="1" x14ac:dyDescent="0.35">
      <c r="A952" s="189"/>
      <c r="B952" s="190"/>
      <c r="C952" s="151"/>
      <c r="D952" s="151"/>
      <c r="E952" s="151"/>
      <c r="F952" s="151"/>
      <c r="G952" s="189"/>
      <c r="H952" s="151"/>
      <c r="I952" s="151"/>
      <c r="J952" s="151"/>
      <c r="K952" s="151"/>
      <c r="L952" s="151"/>
    </row>
    <row r="953" spans="1:12" ht="15" customHeight="1" x14ac:dyDescent="0.35">
      <c r="A953" s="189"/>
      <c r="B953" s="190"/>
      <c r="C953" s="151"/>
      <c r="D953" s="151"/>
      <c r="E953" s="151"/>
      <c r="F953" s="151"/>
      <c r="G953" s="189"/>
      <c r="H953" s="151"/>
      <c r="I953" s="151"/>
      <c r="J953" s="151"/>
      <c r="K953" s="151"/>
      <c r="L953" s="151"/>
    </row>
    <row r="954" spans="1:12" ht="15" customHeight="1" x14ac:dyDescent="0.35">
      <c r="A954" s="189"/>
      <c r="B954" s="190"/>
      <c r="C954" s="151"/>
      <c r="D954" s="151"/>
      <c r="E954" s="151"/>
      <c r="F954" s="151"/>
      <c r="G954" s="189"/>
      <c r="H954" s="151"/>
      <c r="I954" s="151"/>
      <c r="J954" s="151"/>
      <c r="K954" s="151"/>
      <c r="L954" s="151"/>
    </row>
    <row r="955" spans="1:12" ht="15" customHeight="1" x14ac:dyDescent="0.35">
      <c r="A955" s="189"/>
      <c r="B955" s="190"/>
      <c r="C955" s="151"/>
      <c r="D955" s="151"/>
      <c r="E955" s="151"/>
      <c r="F955" s="151"/>
      <c r="G955" s="189"/>
      <c r="H955" s="151"/>
      <c r="I955" s="151"/>
      <c r="J955" s="151"/>
      <c r="K955" s="151"/>
      <c r="L955" s="151"/>
    </row>
    <row r="956" spans="1:12" ht="15" customHeight="1" x14ac:dyDescent="0.35">
      <c r="A956" s="189"/>
      <c r="B956" s="190"/>
      <c r="C956" s="151"/>
      <c r="D956" s="151"/>
      <c r="E956" s="151"/>
      <c r="F956" s="151"/>
      <c r="G956" s="189"/>
      <c r="H956" s="151"/>
      <c r="I956" s="151"/>
      <c r="J956" s="151"/>
      <c r="K956" s="151"/>
      <c r="L956" s="151"/>
    </row>
    <row r="957" spans="1:12" ht="15" customHeight="1" x14ac:dyDescent="0.35">
      <c r="A957" s="189"/>
      <c r="B957" s="190"/>
      <c r="C957" s="151"/>
      <c r="D957" s="151"/>
      <c r="E957" s="151"/>
      <c r="F957" s="151"/>
      <c r="G957" s="189"/>
      <c r="H957" s="151"/>
      <c r="I957" s="151"/>
      <c r="J957" s="151"/>
      <c r="K957" s="151"/>
      <c r="L957" s="151"/>
    </row>
    <row r="958" spans="1:12" ht="15" customHeight="1" x14ac:dyDescent="0.35">
      <c r="A958" s="189"/>
      <c r="B958" s="190"/>
      <c r="C958" s="151"/>
      <c r="D958" s="151"/>
      <c r="E958" s="151"/>
      <c r="F958" s="151"/>
      <c r="G958" s="189"/>
      <c r="H958" s="151"/>
      <c r="I958" s="151"/>
      <c r="J958" s="151"/>
      <c r="K958" s="151"/>
      <c r="L958" s="151"/>
    </row>
    <row r="959" spans="1:12" ht="15" customHeight="1" x14ac:dyDescent="0.35">
      <c r="A959" s="189"/>
      <c r="B959" s="190"/>
      <c r="C959" s="151"/>
      <c r="D959" s="151"/>
      <c r="E959" s="151"/>
      <c r="F959" s="151"/>
      <c r="G959" s="189"/>
      <c r="H959" s="151"/>
      <c r="I959" s="151"/>
      <c r="J959" s="151"/>
      <c r="K959" s="151"/>
      <c r="L959" s="151"/>
    </row>
    <row r="960" spans="1:12" ht="15" customHeight="1" x14ac:dyDescent="0.35">
      <c r="A960" s="189"/>
      <c r="B960" s="190"/>
      <c r="C960" s="151"/>
      <c r="D960" s="151"/>
      <c r="E960" s="151"/>
      <c r="F960" s="151"/>
      <c r="G960" s="189"/>
      <c r="H960" s="151"/>
      <c r="I960" s="151"/>
      <c r="J960" s="151"/>
      <c r="K960" s="151"/>
      <c r="L960" s="151"/>
    </row>
    <row r="961" spans="1:12" ht="15" customHeight="1" x14ac:dyDescent="0.35">
      <c r="A961" s="189"/>
      <c r="B961" s="190"/>
      <c r="C961" s="151"/>
      <c r="D961" s="151"/>
      <c r="E961" s="151"/>
      <c r="F961" s="151"/>
      <c r="G961" s="189"/>
      <c r="H961" s="151"/>
      <c r="I961" s="151"/>
      <c r="J961" s="151"/>
      <c r="K961" s="151"/>
      <c r="L961" s="151"/>
    </row>
    <row r="962" spans="1:12" ht="15" customHeight="1" x14ac:dyDescent="0.35">
      <c r="A962" s="189"/>
      <c r="B962" s="190"/>
      <c r="C962" s="151"/>
      <c r="D962" s="151"/>
      <c r="E962" s="151"/>
      <c r="F962" s="151"/>
      <c r="G962" s="189"/>
      <c r="H962" s="151"/>
      <c r="I962" s="151"/>
      <c r="J962" s="151"/>
      <c r="K962" s="151"/>
      <c r="L962" s="151"/>
    </row>
    <row r="963" spans="1:12" ht="15" customHeight="1" x14ac:dyDescent="0.35">
      <c r="A963" s="189"/>
      <c r="B963" s="190"/>
      <c r="C963" s="151"/>
      <c r="D963" s="151"/>
      <c r="E963" s="151"/>
      <c r="F963" s="151"/>
      <c r="G963" s="189"/>
      <c r="H963" s="151"/>
      <c r="I963" s="151"/>
      <c r="J963" s="151"/>
      <c r="K963" s="151"/>
      <c r="L963" s="151"/>
    </row>
    <row r="964" spans="1:12" ht="15" customHeight="1" x14ac:dyDescent="0.35">
      <c r="A964" s="189"/>
      <c r="B964" s="190"/>
      <c r="C964" s="151"/>
      <c r="D964" s="151"/>
      <c r="E964" s="151"/>
      <c r="F964" s="151"/>
      <c r="G964" s="189"/>
      <c r="H964" s="151"/>
      <c r="I964" s="151"/>
      <c r="J964" s="151"/>
      <c r="K964" s="151"/>
      <c r="L964" s="151"/>
    </row>
    <row r="965" spans="1:12" ht="15" customHeight="1" x14ac:dyDescent="0.35">
      <c r="A965" s="189"/>
      <c r="B965" s="190"/>
      <c r="C965" s="151"/>
      <c r="D965" s="151"/>
      <c r="E965" s="151"/>
      <c r="F965" s="151"/>
      <c r="G965" s="189"/>
      <c r="H965" s="151"/>
      <c r="I965" s="151"/>
      <c r="J965" s="151"/>
      <c r="K965" s="151"/>
      <c r="L965" s="151"/>
    </row>
    <row r="966" spans="1:12" ht="15" customHeight="1" x14ac:dyDescent="0.35">
      <c r="A966" s="189"/>
      <c r="B966" s="190"/>
      <c r="C966" s="151"/>
      <c r="D966" s="151"/>
      <c r="E966" s="151"/>
      <c r="F966" s="151"/>
      <c r="G966" s="189"/>
      <c r="H966" s="151"/>
      <c r="I966" s="151"/>
      <c r="J966" s="151"/>
      <c r="K966" s="151"/>
      <c r="L966" s="151"/>
    </row>
    <row r="967" spans="1:12" ht="15" customHeight="1" x14ac:dyDescent="0.35">
      <c r="A967" s="189"/>
      <c r="B967" s="190"/>
      <c r="C967" s="151"/>
      <c r="D967" s="151"/>
      <c r="E967" s="151"/>
      <c r="F967" s="151"/>
      <c r="G967" s="189"/>
      <c r="H967" s="151"/>
      <c r="I967" s="151"/>
      <c r="J967" s="151"/>
      <c r="K967" s="151"/>
      <c r="L967" s="151"/>
    </row>
    <row r="968" spans="1:12" ht="15" customHeight="1" x14ac:dyDescent="0.35">
      <c r="A968" s="189"/>
      <c r="B968" s="190"/>
      <c r="C968" s="151"/>
      <c r="D968" s="151"/>
      <c r="E968" s="151"/>
      <c r="F968" s="151"/>
      <c r="G968" s="189"/>
      <c r="H968" s="151"/>
      <c r="I968" s="151"/>
      <c r="J968" s="151"/>
      <c r="K968" s="151"/>
      <c r="L968" s="151"/>
    </row>
    <row r="969" spans="1:12" ht="15" customHeight="1" x14ac:dyDescent="0.35">
      <c r="A969" s="189"/>
      <c r="B969" s="190"/>
      <c r="C969" s="151"/>
      <c r="D969" s="151"/>
      <c r="E969" s="151"/>
      <c r="F969" s="151"/>
      <c r="G969" s="189"/>
      <c r="H969" s="151"/>
      <c r="I969" s="151"/>
      <c r="J969" s="151"/>
      <c r="K969" s="151"/>
      <c r="L969" s="151"/>
    </row>
    <row r="970" spans="1:12" ht="15" customHeight="1" x14ac:dyDescent="0.35">
      <c r="A970" s="189"/>
      <c r="B970" s="190"/>
      <c r="C970" s="151"/>
      <c r="D970" s="151"/>
      <c r="E970" s="151"/>
      <c r="F970" s="151"/>
      <c r="G970" s="189"/>
      <c r="H970" s="151"/>
      <c r="I970" s="151"/>
      <c r="J970" s="151"/>
      <c r="K970" s="151"/>
      <c r="L970" s="151"/>
    </row>
    <row r="971" spans="1:12" ht="15" customHeight="1" x14ac:dyDescent="0.35">
      <c r="A971" s="189"/>
      <c r="B971" s="190"/>
      <c r="C971" s="151"/>
      <c r="D971" s="151"/>
      <c r="E971" s="151"/>
      <c r="F971" s="151"/>
      <c r="G971" s="189"/>
      <c r="H971" s="151"/>
      <c r="I971" s="151"/>
      <c r="J971" s="151"/>
      <c r="K971" s="151"/>
      <c r="L971" s="151"/>
    </row>
    <row r="972" spans="1:12" ht="15" customHeight="1" x14ac:dyDescent="0.35">
      <c r="A972" s="189"/>
      <c r="B972" s="190"/>
      <c r="C972" s="151"/>
      <c r="D972" s="151"/>
      <c r="E972" s="151"/>
      <c r="F972" s="151"/>
      <c r="G972" s="189"/>
      <c r="H972" s="151"/>
      <c r="I972" s="151"/>
      <c r="J972" s="151"/>
      <c r="K972" s="151"/>
      <c r="L972" s="151"/>
    </row>
    <row r="973" spans="1:12" ht="15" customHeight="1" x14ac:dyDescent="0.35">
      <c r="A973" s="189"/>
      <c r="B973" s="190"/>
      <c r="C973" s="151"/>
      <c r="D973" s="151"/>
      <c r="E973" s="151"/>
      <c r="F973" s="151"/>
      <c r="G973" s="189"/>
      <c r="H973" s="151"/>
      <c r="I973" s="151"/>
      <c r="J973" s="151"/>
      <c r="K973" s="151"/>
      <c r="L973" s="151"/>
    </row>
    <row r="974" spans="1:12" ht="15" customHeight="1" x14ac:dyDescent="0.35">
      <c r="A974" s="189"/>
      <c r="B974" s="190"/>
      <c r="C974" s="151"/>
      <c r="D974" s="151"/>
      <c r="E974" s="151"/>
      <c r="F974" s="151"/>
      <c r="G974" s="189"/>
      <c r="H974" s="151"/>
      <c r="I974" s="151"/>
      <c r="J974" s="151"/>
      <c r="K974" s="151"/>
      <c r="L974" s="151"/>
    </row>
    <row r="975" spans="1:12" ht="15" customHeight="1" x14ac:dyDescent="0.35">
      <c r="A975" s="189"/>
      <c r="B975" s="190"/>
      <c r="C975" s="151"/>
      <c r="D975" s="151"/>
      <c r="E975" s="151"/>
      <c r="F975" s="151"/>
      <c r="G975" s="189"/>
      <c r="H975" s="151"/>
      <c r="I975" s="151"/>
      <c r="J975" s="151"/>
      <c r="K975" s="151"/>
      <c r="L975" s="151"/>
    </row>
    <row r="976" spans="1:12" ht="15" customHeight="1" x14ac:dyDescent="0.35">
      <c r="A976" s="189"/>
      <c r="B976" s="190"/>
      <c r="C976" s="151"/>
      <c r="D976" s="151"/>
      <c r="E976" s="151"/>
      <c r="F976" s="151"/>
      <c r="G976" s="189"/>
      <c r="H976" s="151"/>
      <c r="I976" s="151"/>
      <c r="J976" s="151"/>
      <c r="K976" s="151"/>
      <c r="L976" s="151"/>
    </row>
    <row r="977" spans="1:12" ht="15" customHeight="1" x14ac:dyDescent="0.35">
      <c r="A977" s="189"/>
      <c r="B977" s="190"/>
      <c r="C977" s="151"/>
      <c r="D977" s="151"/>
      <c r="E977" s="151"/>
      <c r="F977" s="151"/>
      <c r="G977" s="189"/>
      <c r="H977" s="151"/>
      <c r="I977" s="151"/>
      <c r="J977" s="151"/>
      <c r="K977" s="151"/>
      <c r="L977" s="151"/>
    </row>
    <row r="978" spans="1:12" ht="15" customHeight="1" x14ac:dyDescent="0.35">
      <c r="A978" s="189"/>
      <c r="B978" s="190"/>
      <c r="C978" s="151"/>
      <c r="D978" s="151"/>
      <c r="E978" s="151"/>
      <c r="F978" s="151"/>
      <c r="G978" s="189"/>
      <c r="H978" s="151"/>
      <c r="I978" s="151"/>
      <c r="J978" s="151"/>
      <c r="K978" s="151"/>
      <c r="L978" s="151"/>
    </row>
    <row r="979" spans="1:12" ht="15" customHeight="1" x14ac:dyDescent="0.35">
      <c r="A979" s="189"/>
      <c r="B979" s="190"/>
      <c r="C979" s="151"/>
      <c r="D979" s="151"/>
      <c r="E979" s="151"/>
      <c r="F979" s="151"/>
      <c r="G979" s="189"/>
      <c r="H979" s="151"/>
      <c r="I979" s="151"/>
      <c r="J979" s="151"/>
      <c r="K979" s="151"/>
    </row>
    <row r="980" spans="1:12" ht="15" customHeight="1" x14ac:dyDescent="0.35">
      <c r="A980" s="189"/>
      <c r="B980" s="190"/>
      <c r="C980" s="151"/>
      <c r="D980" s="151"/>
      <c r="E980" s="151"/>
      <c r="F980" s="151"/>
      <c r="G980" s="189"/>
      <c r="H980" s="151"/>
      <c r="I980" s="151"/>
      <c r="J980" s="151"/>
      <c r="K980" s="151"/>
    </row>
    <row r="981" spans="1:12" ht="15" customHeight="1" x14ac:dyDescent="0.35">
      <c r="A981" s="189"/>
      <c r="B981" s="190"/>
      <c r="C981" s="151"/>
      <c r="D981" s="151"/>
      <c r="E981" s="151"/>
      <c r="F981" s="151"/>
      <c r="G981" s="189"/>
      <c r="H981" s="151"/>
      <c r="I981" s="151"/>
      <c r="J981" s="151"/>
      <c r="K981" s="151"/>
    </row>
    <row r="982" spans="1:12" ht="15" customHeight="1" x14ac:dyDescent="0.35">
      <c r="A982" s="189"/>
      <c r="B982" s="190"/>
      <c r="C982" s="151"/>
      <c r="D982" s="151"/>
      <c r="E982" s="151"/>
      <c r="F982" s="151"/>
      <c r="G982" s="189"/>
      <c r="H982" s="151"/>
      <c r="I982" s="151"/>
      <c r="J982" s="151"/>
      <c r="K982" s="151"/>
    </row>
    <row r="983" spans="1:12" ht="15" customHeight="1" x14ac:dyDescent="0.35">
      <c r="A983" s="189"/>
      <c r="B983" s="190"/>
      <c r="C983" s="151"/>
      <c r="D983" s="151"/>
      <c r="E983" s="151"/>
      <c r="F983" s="151"/>
      <c r="G983" s="189"/>
      <c r="H983" s="151"/>
      <c r="I983" s="151"/>
      <c r="J983" s="151"/>
      <c r="K983" s="151"/>
    </row>
    <row r="984" spans="1:12" ht="15" customHeight="1" x14ac:dyDescent="0.35">
      <c r="A984" s="189"/>
      <c r="B984" s="190"/>
      <c r="C984" s="151"/>
      <c r="D984" s="151"/>
      <c r="E984" s="151"/>
      <c r="F984" s="151"/>
      <c r="G984" s="189"/>
      <c r="H984" s="151"/>
      <c r="I984" s="151"/>
      <c r="J984" s="151"/>
      <c r="K984" s="151"/>
    </row>
    <row r="985" spans="1:12" ht="15" customHeight="1" x14ac:dyDescent="0.35">
      <c r="A985" s="189"/>
      <c r="B985" s="190"/>
      <c r="C985" s="151"/>
      <c r="D985" s="151"/>
      <c r="E985" s="151"/>
      <c r="F985" s="151"/>
      <c r="G985" s="189"/>
      <c r="H985" s="151"/>
      <c r="I985" s="151"/>
      <c r="J985" s="151"/>
      <c r="K985" s="151"/>
    </row>
    <row r="986" spans="1:12" ht="15" customHeight="1" x14ac:dyDescent="0.35">
      <c r="A986" s="189"/>
      <c r="B986" s="190"/>
      <c r="C986" s="151"/>
      <c r="D986" s="151"/>
      <c r="E986" s="151"/>
      <c r="F986" s="151"/>
      <c r="G986" s="189"/>
      <c r="H986" s="151"/>
      <c r="I986" s="151"/>
      <c r="J986" s="151"/>
      <c r="K986" s="151"/>
    </row>
    <row r="987" spans="1:12" ht="15" customHeight="1" x14ac:dyDescent="0.35">
      <c r="A987" s="189"/>
      <c r="B987" s="190"/>
      <c r="C987" s="151"/>
      <c r="D987" s="151"/>
      <c r="E987" s="151"/>
      <c r="F987" s="151"/>
      <c r="G987" s="189"/>
      <c r="H987" s="151"/>
      <c r="I987" s="151"/>
      <c r="J987" s="151"/>
      <c r="K987" s="151"/>
    </row>
    <row r="988" spans="1:12" ht="15" customHeight="1" x14ac:dyDescent="0.35">
      <c r="A988" s="189"/>
      <c r="B988" s="190"/>
      <c r="C988" s="151"/>
      <c r="D988" s="151"/>
      <c r="E988" s="151"/>
      <c r="F988" s="151"/>
      <c r="G988" s="189"/>
      <c r="H988" s="151"/>
      <c r="I988" s="151"/>
      <c r="J988" s="151"/>
      <c r="K988" s="151"/>
    </row>
    <row r="989" spans="1:12" ht="15" customHeight="1" x14ac:dyDescent="0.35">
      <c r="A989" s="189"/>
      <c r="B989" s="190"/>
      <c r="C989" s="151"/>
      <c r="D989" s="151"/>
      <c r="E989" s="151"/>
      <c r="F989" s="151"/>
      <c r="G989" s="189"/>
      <c r="H989" s="151"/>
      <c r="I989" s="151"/>
      <c r="J989" s="151"/>
      <c r="K989" s="151"/>
    </row>
  </sheetData>
  <mergeCells count="1">
    <mergeCell ref="A1:L1"/>
  </mergeCells>
  <dataValidations count="1">
    <dataValidation type="list" allowBlank="1" showInputMessage="1" showErrorMessage="1" sqref="E3:E6" xr:uid="{8543C524-2CC8-43EF-AB97-5C1A441F0F7C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00"/>
  <sheetViews>
    <sheetView topLeftCell="C8" zoomScaleNormal="100" workbookViewId="0">
      <selection activeCell="M21" sqref="M21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353" t="s">
        <v>564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691</v>
      </c>
      <c r="B3" s="143" t="s">
        <v>692</v>
      </c>
      <c r="C3" s="136" t="s">
        <v>508</v>
      </c>
      <c r="D3" s="136" t="s">
        <v>509</v>
      </c>
      <c r="F3" s="136" t="s">
        <v>510</v>
      </c>
      <c r="G3" s="136" t="s">
        <v>488</v>
      </c>
      <c r="H3" s="143" t="s">
        <v>507</v>
      </c>
      <c r="I3" s="301">
        <v>45474</v>
      </c>
      <c r="J3" s="136" t="s">
        <v>489</v>
      </c>
      <c r="K3" s="250">
        <v>45748</v>
      </c>
      <c r="L3" s="250">
        <v>46843</v>
      </c>
      <c r="M3" s="175">
        <v>750000</v>
      </c>
      <c r="N3" s="175">
        <v>55744</v>
      </c>
      <c r="O3" s="175">
        <f t="shared" ref="O3:O17" si="0">SUM(M3:N3)</f>
        <v>805744</v>
      </c>
      <c r="P3" s="175"/>
      <c r="Q3" s="136"/>
    </row>
    <row r="4" spans="1:26" s="138" customFormat="1" ht="28.5" customHeight="1" x14ac:dyDescent="0.35">
      <c r="A4" s="136" t="s">
        <v>709</v>
      </c>
      <c r="B4" s="143" t="s">
        <v>710</v>
      </c>
      <c r="C4" s="136" t="s">
        <v>386</v>
      </c>
      <c r="D4" s="136" t="s">
        <v>387</v>
      </c>
      <c r="F4" s="136" t="s">
        <v>492</v>
      </c>
      <c r="G4" s="136" t="s">
        <v>496</v>
      </c>
      <c r="H4" s="143" t="s">
        <v>696</v>
      </c>
      <c r="I4" s="301">
        <v>45491</v>
      </c>
      <c r="J4" s="136" t="s">
        <v>489</v>
      </c>
      <c r="K4" s="250">
        <v>45658</v>
      </c>
      <c r="L4" s="250">
        <v>46752</v>
      </c>
      <c r="M4" s="175">
        <v>156711</v>
      </c>
      <c r="N4" s="175">
        <v>23289</v>
      </c>
      <c r="O4" s="175">
        <f t="shared" si="0"/>
        <v>180000</v>
      </c>
      <c r="P4" s="136" t="s">
        <v>697</v>
      </c>
    </row>
    <row r="5" spans="1:26" s="138" customFormat="1" ht="28.5" customHeight="1" x14ac:dyDescent="0.35">
      <c r="A5" s="136" t="s">
        <v>711</v>
      </c>
      <c r="B5" s="143" t="s">
        <v>712</v>
      </c>
      <c r="C5" s="136" t="s">
        <v>386</v>
      </c>
      <c r="D5" s="136" t="s">
        <v>387</v>
      </c>
      <c r="E5" s="136" t="s">
        <v>713</v>
      </c>
      <c r="F5" s="136" t="s">
        <v>492</v>
      </c>
      <c r="G5" s="136" t="s">
        <v>496</v>
      </c>
      <c r="H5" s="143" t="s">
        <v>714</v>
      </c>
      <c r="I5" s="301">
        <v>45495</v>
      </c>
      <c r="J5" s="136" t="s">
        <v>489</v>
      </c>
      <c r="K5" s="250">
        <v>45658</v>
      </c>
      <c r="L5" s="250">
        <v>46752</v>
      </c>
      <c r="M5" s="175">
        <v>1940236</v>
      </c>
      <c r="N5" s="175">
        <v>309682</v>
      </c>
      <c r="O5" s="175">
        <f t="shared" si="0"/>
        <v>2249918</v>
      </c>
      <c r="P5" s="136" t="s">
        <v>697</v>
      </c>
    </row>
    <row r="6" spans="1:26" s="138" customFormat="1" ht="28.5" customHeight="1" x14ac:dyDescent="0.35">
      <c r="A6" s="136" t="s">
        <v>715</v>
      </c>
      <c r="B6" s="143" t="s">
        <v>716</v>
      </c>
      <c r="C6" s="136" t="s">
        <v>717</v>
      </c>
      <c r="D6" s="136" t="s">
        <v>718</v>
      </c>
      <c r="E6" s="136" t="s">
        <v>719</v>
      </c>
      <c r="F6" s="136" t="s">
        <v>511</v>
      </c>
      <c r="G6" s="136" t="s">
        <v>496</v>
      </c>
      <c r="H6" s="143" t="s">
        <v>714</v>
      </c>
      <c r="I6" s="301">
        <v>45496</v>
      </c>
      <c r="J6" s="136" t="s">
        <v>489</v>
      </c>
      <c r="K6" s="250">
        <v>45658</v>
      </c>
      <c r="L6" s="250">
        <v>46752</v>
      </c>
      <c r="M6" s="175">
        <v>716055</v>
      </c>
      <c r="N6" s="175">
        <v>83932</v>
      </c>
      <c r="O6" s="175">
        <f t="shared" si="0"/>
        <v>799987</v>
      </c>
      <c r="P6" s="136" t="s">
        <v>697</v>
      </c>
    </row>
    <row r="7" spans="1:26" s="138" customFormat="1" ht="28.5" customHeight="1" x14ac:dyDescent="0.35">
      <c r="A7" s="136" t="s">
        <v>720</v>
      </c>
      <c r="B7" s="143" t="s">
        <v>721</v>
      </c>
      <c r="C7" s="136" t="s">
        <v>722</v>
      </c>
      <c r="D7" s="136" t="s">
        <v>723</v>
      </c>
      <c r="E7" s="136"/>
      <c r="F7" s="136" t="s">
        <v>177</v>
      </c>
      <c r="G7" s="136" t="s">
        <v>488</v>
      </c>
      <c r="H7" s="143" t="s">
        <v>74</v>
      </c>
      <c r="I7" s="301">
        <v>45497</v>
      </c>
      <c r="J7" s="136" t="s">
        <v>489</v>
      </c>
      <c r="K7" s="250">
        <v>45658</v>
      </c>
      <c r="L7" s="250">
        <v>47483</v>
      </c>
      <c r="M7" s="175">
        <v>1140830</v>
      </c>
      <c r="N7" s="175">
        <v>536190</v>
      </c>
      <c r="O7" s="175">
        <f t="shared" si="0"/>
        <v>1677020</v>
      </c>
      <c r="P7" s="136"/>
    </row>
    <row r="8" spans="1:26" s="138" customFormat="1" ht="28.5" customHeight="1" x14ac:dyDescent="0.35">
      <c r="A8" s="136" t="s">
        <v>724</v>
      </c>
      <c r="B8" s="143" t="s">
        <v>725</v>
      </c>
      <c r="C8" s="136" t="s">
        <v>605</v>
      </c>
      <c r="D8" s="136" t="s">
        <v>606</v>
      </c>
      <c r="E8" s="136" t="s">
        <v>726</v>
      </c>
      <c r="F8" s="136" t="s">
        <v>727</v>
      </c>
      <c r="G8" s="136" t="s">
        <v>496</v>
      </c>
      <c r="H8" s="143" t="s">
        <v>728</v>
      </c>
      <c r="I8" s="301">
        <v>45497</v>
      </c>
      <c r="J8" s="136" t="s">
        <v>489</v>
      </c>
      <c r="K8" s="250">
        <v>45627</v>
      </c>
      <c r="L8" s="250">
        <v>46721</v>
      </c>
      <c r="M8" s="175">
        <v>112449</v>
      </c>
      <c r="N8" s="175">
        <v>29236</v>
      </c>
      <c r="O8" s="175">
        <f t="shared" si="0"/>
        <v>141685</v>
      </c>
      <c r="P8" s="136" t="s">
        <v>729</v>
      </c>
    </row>
    <row r="9" spans="1:26" s="138" customFormat="1" ht="28.5" customHeight="1" x14ac:dyDescent="0.35">
      <c r="A9" s="136" t="s">
        <v>730</v>
      </c>
      <c r="B9" s="143" t="s">
        <v>731</v>
      </c>
      <c r="C9" s="136" t="s">
        <v>605</v>
      </c>
      <c r="D9" s="136" t="s">
        <v>606</v>
      </c>
      <c r="E9" s="136" t="s">
        <v>732</v>
      </c>
      <c r="F9" s="136" t="s">
        <v>727</v>
      </c>
      <c r="G9" s="136" t="s">
        <v>496</v>
      </c>
      <c r="H9" s="143" t="s">
        <v>668</v>
      </c>
      <c r="I9" s="301">
        <v>45503</v>
      </c>
      <c r="J9" s="136" t="s">
        <v>489</v>
      </c>
      <c r="K9" s="250">
        <v>45627</v>
      </c>
      <c r="L9" s="250">
        <v>46721</v>
      </c>
      <c r="M9" s="175">
        <v>68232</v>
      </c>
      <c r="N9" s="175">
        <v>17741</v>
      </c>
      <c r="O9" s="175">
        <f t="shared" si="0"/>
        <v>85973</v>
      </c>
      <c r="P9" s="136" t="s">
        <v>729</v>
      </c>
    </row>
    <row r="10" spans="1:26" s="138" customFormat="1" ht="28.5" customHeight="1" x14ac:dyDescent="0.35">
      <c r="A10" s="136" t="s">
        <v>740</v>
      </c>
      <c r="B10" s="143" t="s">
        <v>809</v>
      </c>
      <c r="C10" s="136" t="s">
        <v>741</v>
      </c>
      <c r="D10" s="136" t="s">
        <v>742</v>
      </c>
      <c r="E10" s="136" t="s">
        <v>743</v>
      </c>
      <c r="F10" s="136" t="s">
        <v>727</v>
      </c>
      <c r="G10" s="136" t="s">
        <v>500</v>
      </c>
      <c r="H10" s="143" t="s">
        <v>744</v>
      </c>
      <c r="I10" s="301">
        <v>45503</v>
      </c>
      <c r="J10" s="302" t="s">
        <v>490</v>
      </c>
      <c r="K10" s="250">
        <v>45566</v>
      </c>
      <c r="L10" s="250">
        <v>46660</v>
      </c>
      <c r="M10" s="175">
        <v>120000</v>
      </c>
      <c r="N10" s="175">
        <v>30000</v>
      </c>
      <c r="O10" s="175">
        <f t="shared" si="0"/>
        <v>150000</v>
      </c>
      <c r="P10" s="175"/>
      <c r="Q10" s="136"/>
    </row>
    <row r="11" spans="1:26" s="138" customFormat="1" ht="28.5" customHeight="1" x14ac:dyDescent="0.35">
      <c r="A11" s="136" t="s">
        <v>748</v>
      </c>
      <c r="B11" s="143" t="s">
        <v>749</v>
      </c>
      <c r="C11" s="136" t="s">
        <v>610</v>
      </c>
      <c r="D11" s="136" t="s">
        <v>750</v>
      </c>
      <c r="E11" s="136"/>
      <c r="F11" s="136" t="s">
        <v>492</v>
      </c>
      <c r="G11" s="136" t="s">
        <v>488</v>
      </c>
      <c r="H11" s="143" t="s">
        <v>74</v>
      </c>
      <c r="I11" s="301">
        <v>45505</v>
      </c>
      <c r="J11" s="302" t="s">
        <v>490</v>
      </c>
      <c r="K11" s="250">
        <v>45444</v>
      </c>
      <c r="L11" s="250">
        <v>46173</v>
      </c>
      <c r="M11" s="175">
        <v>200437</v>
      </c>
      <c r="N11" s="175">
        <v>94206</v>
      </c>
      <c r="O11" s="175">
        <f t="shared" si="0"/>
        <v>294643</v>
      </c>
      <c r="P11" s="175"/>
      <c r="Q11" s="136"/>
    </row>
    <row r="12" spans="1:26" s="138" customFormat="1" ht="46.5" customHeight="1" x14ac:dyDescent="0.35">
      <c r="A12" s="138" t="s">
        <v>766</v>
      </c>
      <c r="B12" s="143" t="s">
        <v>767</v>
      </c>
      <c r="C12" s="138" t="s">
        <v>768</v>
      </c>
      <c r="D12" s="138" t="s">
        <v>769</v>
      </c>
      <c r="F12" s="136" t="s">
        <v>524</v>
      </c>
      <c r="G12" s="138" t="s">
        <v>496</v>
      </c>
      <c r="H12" s="143" t="s">
        <v>770</v>
      </c>
      <c r="I12" s="144">
        <v>45518</v>
      </c>
      <c r="J12" s="138" t="s">
        <v>489</v>
      </c>
      <c r="K12" s="144">
        <v>45839</v>
      </c>
      <c r="L12" s="144">
        <v>47664</v>
      </c>
      <c r="M12" s="175">
        <v>5000</v>
      </c>
      <c r="N12" s="175">
        <v>2350</v>
      </c>
      <c r="O12" s="175">
        <f t="shared" si="0"/>
        <v>7350</v>
      </c>
      <c r="P12" s="138" t="s">
        <v>585</v>
      </c>
    </row>
    <row r="13" spans="1:26" s="138" customFormat="1" ht="46.5" customHeight="1" x14ac:dyDescent="0.35">
      <c r="A13" s="138" t="s">
        <v>771</v>
      </c>
      <c r="B13" s="143" t="s">
        <v>659</v>
      </c>
      <c r="C13" s="138" t="s">
        <v>543</v>
      </c>
      <c r="D13" s="138" t="s">
        <v>544</v>
      </c>
      <c r="E13" s="138" t="s">
        <v>772</v>
      </c>
      <c r="F13" s="136" t="s">
        <v>586</v>
      </c>
      <c r="G13" s="138" t="s">
        <v>488</v>
      </c>
      <c r="H13" s="143" t="s">
        <v>74</v>
      </c>
      <c r="I13" s="144">
        <v>45524</v>
      </c>
      <c r="J13" s="138" t="s">
        <v>489</v>
      </c>
      <c r="K13" s="144">
        <v>45962</v>
      </c>
      <c r="L13" s="144">
        <v>47057</v>
      </c>
      <c r="M13" s="175">
        <v>337645</v>
      </c>
      <c r="N13" s="175">
        <v>44002</v>
      </c>
      <c r="O13" s="175">
        <f t="shared" si="0"/>
        <v>381647</v>
      </c>
    </row>
    <row r="14" spans="1:26" s="138" customFormat="1" ht="46.5" customHeight="1" x14ac:dyDescent="0.35">
      <c r="A14" s="138" t="s">
        <v>773</v>
      </c>
      <c r="B14" s="143" t="s">
        <v>774</v>
      </c>
      <c r="C14" s="138" t="s">
        <v>522</v>
      </c>
      <c r="D14" s="138" t="s">
        <v>523</v>
      </c>
      <c r="F14" s="136" t="s">
        <v>524</v>
      </c>
      <c r="G14" s="138" t="s">
        <v>516</v>
      </c>
      <c r="H14" s="143" t="s">
        <v>525</v>
      </c>
      <c r="I14" s="144">
        <v>45525</v>
      </c>
      <c r="J14" s="255" t="s">
        <v>490</v>
      </c>
      <c r="K14" s="144">
        <v>45292</v>
      </c>
      <c r="L14" s="144" t="s">
        <v>775</v>
      </c>
      <c r="M14" s="175">
        <v>4426</v>
      </c>
      <c r="N14" s="175">
        <v>0</v>
      </c>
      <c r="O14" s="175">
        <f t="shared" si="0"/>
        <v>4426</v>
      </c>
      <c r="P14" s="176"/>
    </row>
    <row r="15" spans="1:26" s="138" customFormat="1" ht="46.5" customHeight="1" x14ac:dyDescent="0.35">
      <c r="A15" s="138" t="s">
        <v>776</v>
      </c>
      <c r="B15" s="143" t="s">
        <v>777</v>
      </c>
      <c r="C15" s="138" t="s">
        <v>768</v>
      </c>
      <c r="D15" s="138" t="s">
        <v>769</v>
      </c>
      <c r="E15" s="138" t="s">
        <v>778</v>
      </c>
      <c r="F15" s="136" t="s">
        <v>524</v>
      </c>
      <c r="G15" s="138" t="s">
        <v>488</v>
      </c>
      <c r="H15" s="143" t="s">
        <v>74</v>
      </c>
      <c r="I15" s="144">
        <v>45526</v>
      </c>
      <c r="J15" s="138" t="s">
        <v>489</v>
      </c>
      <c r="K15" s="144">
        <v>45800</v>
      </c>
      <c r="L15" s="144">
        <v>46895</v>
      </c>
      <c r="M15" s="175">
        <v>271817</v>
      </c>
      <c r="N15" s="175">
        <v>25783</v>
      </c>
      <c r="O15" s="175">
        <f t="shared" si="0"/>
        <v>297600</v>
      </c>
      <c r="P15" s="176"/>
    </row>
    <row r="16" spans="1:26" s="138" customFormat="1" ht="46.5" customHeight="1" x14ac:dyDescent="0.35">
      <c r="A16" s="138" t="s">
        <v>796</v>
      </c>
      <c r="B16" s="143" t="s">
        <v>797</v>
      </c>
      <c r="C16" s="138" t="s">
        <v>798</v>
      </c>
      <c r="D16" s="138" t="s">
        <v>799</v>
      </c>
      <c r="F16" s="136" t="s">
        <v>604</v>
      </c>
      <c r="G16" s="138" t="s">
        <v>491</v>
      </c>
      <c r="H16" s="143" t="s">
        <v>800</v>
      </c>
      <c r="I16" s="144">
        <v>45545</v>
      </c>
      <c r="J16" s="138" t="s">
        <v>489</v>
      </c>
      <c r="K16" s="144">
        <v>45778</v>
      </c>
      <c r="L16" s="144">
        <v>46326</v>
      </c>
      <c r="M16" s="175">
        <v>25000</v>
      </c>
      <c r="N16" s="175">
        <v>0</v>
      </c>
      <c r="O16" s="175">
        <f t="shared" si="0"/>
        <v>25000</v>
      </c>
      <c r="P16" s="176"/>
    </row>
    <row r="17" spans="1:32" s="138" customFormat="1" ht="46.5" customHeight="1" x14ac:dyDescent="0.35">
      <c r="A17" s="138" t="s">
        <v>806</v>
      </c>
      <c r="B17" s="143" t="s">
        <v>807</v>
      </c>
      <c r="C17" s="138" t="s">
        <v>671</v>
      </c>
      <c r="D17" s="138" t="s">
        <v>672</v>
      </c>
      <c r="F17" s="136" t="s">
        <v>177</v>
      </c>
      <c r="G17" s="138" t="s">
        <v>488</v>
      </c>
      <c r="H17" s="143" t="s">
        <v>74</v>
      </c>
      <c r="I17" s="144">
        <v>45546</v>
      </c>
      <c r="J17" s="138" t="s">
        <v>489</v>
      </c>
      <c r="K17" s="144">
        <v>45809</v>
      </c>
      <c r="L17" s="144">
        <v>46903</v>
      </c>
      <c r="M17" s="175">
        <v>143728</v>
      </c>
      <c r="N17" s="175">
        <v>56272</v>
      </c>
      <c r="O17" s="175">
        <f t="shared" si="0"/>
        <v>200000</v>
      </c>
      <c r="P17" s="176"/>
    </row>
    <row r="18" spans="1:32" s="138" customFormat="1" ht="46.5" customHeight="1" x14ac:dyDescent="0.35">
      <c r="A18" s="138" t="s">
        <v>820</v>
      </c>
      <c r="B18" s="143" t="s">
        <v>821</v>
      </c>
      <c r="C18" s="138" t="s">
        <v>822</v>
      </c>
      <c r="D18" s="138" t="s">
        <v>670</v>
      </c>
      <c r="E18" s="136"/>
      <c r="F18" s="136" t="s">
        <v>177</v>
      </c>
      <c r="G18" s="138" t="s">
        <v>496</v>
      </c>
      <c r="H18" s="143" t="s">
        <v>823</v>
      </c>
      <c r="I18" s="144">
        <v>45558</v>
      </c>
      <c r="J18" s="138" t="s">
        <v>489</v>
      </c>
      <c r="K18" s="144">
        <v>45627</v>
      </c>
      <c r="L18" s="144">
        <v>46356</v>
      </c>
      <c r="M18" s="175">
        <v>39056</v>
      </c>
      <c r="N18" s="175">
        <v>0</v>
      </c>
      <c r="O18" s="175">
        <f t="shared" ref="O18:O19" si="1">SUM(M18:N18)</f>
        <v>39056</v>
      </c>
      <c r="P18" s="176"/>
      <c r="Q18" s="138" t="s">
        <v>824</v>
      </c>
    </row>
    <row r="19" spans="1:32" s="138" customFormat="1" ht="46.5" customHeight="1" x14ac:dyDescent="0.35">
      <c r="A19" s="138" t="s">
        <v>828</v>
      </c>
      <c r="B19" s="143" t="s">
        <v>829</v>
      </c>
      <c r="C19" s="138" t="s">
        <v>590</v>
      </c>
      <c r="D19" s="138" t="s">
        <v>210</v>
      </c>
      <c r="E19" s="136"/>
      <c r="F19" s="136" t="s">
        <v>177</v>
      </c>
      <c r="G19" s="138" t="s">
        <v>488</v>
      </c>
      <c r="H19" s="143" t="s">
        <v>507</v>
      </c>
      <c r="I19" s="144">
        <v>45560</v>
      </c>
      <c r="J19" s="138" t="s">
        <v>489</v>
      </c>
      <c r="K19" s="144">
        <v>45839</v>
      </c>
      <c r="L19" s="144">
        <v>47299</v>
      </c>
      <c r="M19" s="175">
        <v>400000</v>
      </c>
      <c r="N19" s="175">
        <v>188000</v>
      </c>
      <c r="O19" s="175">
        <f t="shared" si="1"/>
        <v>588000</v>
      </c>
      <c r="P19" s="176"/>
    </row>
    <row r="20" spans="1:32" s="138" customFormat="1" ht="46.5" customHeight="1" x14ac:dyDescent="0.35">
      <c r="A20" s="138" t="s">
        <v>830</v>
      </c>
      <c r="B20" s="143" t="s">
        <v>831</v>
      </c>
      <c r="C20" s="138" t="s">
        <v>678</v>
      </c>
      <c r="D20" s="138" t="s">
        <v>679</v>
      </c>
      <c r="E20" s="136"/>
      <c r="F20" s="136" t="s">
        <v>511</v>
      </c>
      <c r="G20" s="138" t="s">
        <v>488</v>
      </c>
      <c r="H20" s="143" t="s">
        <v>507</v>
      </c>
      <c r="I20" s="144">
        <v>45561</v>
      </c>
      <c r="J20" s="138" t="s">
        <v>489</v>
      </c>
      <c r="K20" s="144">
        <v>45839</v>
      </c>
      <c r="L20" s="144">
        <v>47299</v>
      </c>
      <c r="M20" s="175">
        <v>400000</v>
      </c>
      <c r="N20" s="175">
        <v>188000</v>
      </c>
      <c r="O20" s="175">
        <f t="shared" ref="O20" si="2">SUM(M20:N20)</f>
        <v>588000</v>
      </c>
      <c r="P20" s="176"/>
    </row>
    <row r="21" spans="1:32" s="137" customFormat="1" ht="25" customHeight="1" x14ac:dyDescent="0.35">
      <c r="A21" s="17"/>
      <c r="B21" s="123"/>
      <c r="C21" s="16"/>
      <c r="D21" s="16"/>
      <c r="E21" s="16"/>
      <c r="F21" s="16"/>
      <c r="G21" s="16"/>
      <c r="H21" s="16"/>
      <c r="I21" s="124"/>
      <c r="J21" s="125"/>
      <c r="K21" s="125" t="s">
        <v>556</v>
      </c>
      <c r="L21" s="126">
        <f>COUNT(M3:M20)</f>
        <v>18</v>
      </c>
      <c r="M21" s="159">
        <f>SUM(M3:M20)</f>
        <v>6831622</v>
      </c>
      <c r="N21" s="159">
        <f>SUM(N3:N20)</f>
        <v>1684427</v>
      </c>
      <c r="O21" s="159">
        <f>SUM(O3:O20)</f>
        <v>8516049</v>
      </c>
      <c r="P21" s="17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15"/>
      <c r="J22" s="10"/>
      <c r="K22" s="10"/>
      <c r="L22" s="10"/>
      <c r="M22" s="116" t="s">
        <v>184</v>
      </c>
      <c r="N22" s="117" t="s">
        <v>184</v>
      </c>
      <c r="O22" s="117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</row>
    <row r="23" spans="1:32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15"/>
      <c r="J23" s="23" t="s">
        <v>184</v>
      </c>
      <c r="K23" s="10"/>
      <c r="L23" s="10"/>
      <c r="M23" s="10" t="s">
        <v>184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</row>
    <row r="24" spans="1:32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15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</row>
    <row r="25" spans="1:32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15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</row>
    <row r="26" spans="1:32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15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</row>
    <row r="27" spans="1:32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15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</row>
    <row r="28" spans="1:32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15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</row>
    <row r="29" spans="1:32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15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</row>
    <row r="30" spans="1:32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15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</row>
    <row r="31" spans="1:32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15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</row>
    <row r="32" spans="1:32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15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</row>
    <row r="33" spans="1:32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15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</row>
    <row r="34" spans="1:32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15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</row>
    <row r="35" spans="1:32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15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</row>
    <row r="36" spans="1:32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15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</row>
    <row r="37" spans="1:32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15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</row>
    <row r="38" spans="1:32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15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</row>
    <row r="39" spans="1:32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15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spans="1:32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15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</row>
    <row r="41" spans="1:32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15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</row>
    <row r="42" spans="1:32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15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</row>
    <row r="43" spans="1:32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15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</row>
    <row r="44" spans="1:32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15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15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15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1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15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15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15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15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38"/>
  <sheetViews>
    <sheetView topLeftCell="C16" zoomScaleNormal="100" workbookViewId="0">
      <selection activeCell="J4" sqref="J4"/>
    </sheetView>
  </sheetViews>
  <sheetFormatPr defaultColWidth="12.58203125" defaultRowHeight="15" customHeight="1" x14ac:dyDescent="0.3"/>
  <cols>
    <col min="1" max="1" width="10.83203125" style="137" customWidth="1"/>
    <col min="2" max="2" width="99.8320312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31" style="137" customWidth="1"/>
    <col min="7" max="7" width="64.58203125" style="191" customWidth="1"/>
    <col min="8" max="8" width="17" style="197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359" t="s">
        <v>565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558</v>
      </c>
      <c r="B2" s="202" t="s">
        <v>471</v>
      </c>
      <c r="C2" s="202" t="s">
        <v>472</v>
      </c>
      <c r="D2" s="202" t="s">
        <v>559</v>
      </c>
      <c r="E2" s="202" t="s">
        <v>560</v>
      </c>
      <c r="F2" s="202" t="s">
        <v>561</v>
      </c>
      <c r="G2" s="202" t="s">
        <v>477</v>
      </c>
      <c r="H2" s="202" t="s">
        <v>562</v>
      </c>
      <c r="I2" s="203" t="s">
        <v>974</v>
      </c>
      <c r="J2" s="203" t="s">
        <v>973</v>
      </c>
      <c r="K2" s="202" t="s">
        <v>5</v>
      </c>
      <c r="L2" s="202" t="s">
        <v>563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76">
        <v>21471</v>
      </c>
      <c r="B3" s="277" t="s">
        <v>854</v>
      </c>
      <c r="C3" s="277" t="s">
        <v>855</v>
      </c>
      <c r="D3" s="277" t="s">
        <v>856</v>
      </c>
      <c r="E3" s="277" t="s">
        <v>115</v>
      </c>
      <c r="F3" s="277" t="s">
        <v>680</v>
      </c>
      <c r="G3" s="278" t="s">
        <v>74</v>
      </c>
      <c r="H3" s="279">
        <v>45474</v>
      </c>
      <c r="I3" s="280">
        <v>791124</v>
      </c>
      <c r="J3" s="280">
        <v>208038</v>
      </c>
      <c r="K3" s="280">
        <v>999162</v>
      </c>
      <c r="L3" s="262"/>
    </row>
    <row r="4" spans="1:26" s="151" customFormat="1" ht="30" customHeight="1" x14ac:dyDescent="0.35">
      <c r="A4" s="276">
        <v>21671</v>
      </c>
      <c r="B4" s="277" t="s">
        <v>857</v>
      </c>
      <c r="C4" s="277" t="s">
        <v>858</v>
      </c>
      <c r="D4" s="277" t="s">
        <v>859</v>
      </c>
      <c r="E4" s="277" t="s">
        <v>115</v>
      </c>
      <c r="F4" s="277" t="s">
        <v>545</v>
      </c>
      <c r="G4" s="278" t="s">
        <v>860</v>
      </c>
      <c r="H4" s="279">
        <v>45474</v>
      </c>
      <c r="I4" s="281">
        <v>0</v>
      </c>
      <c r="J4" s="281">
        <v>0</v>
      </c>
      <c r="K4" s="280">
        <v>0</v>
      </c>
      <c r="L4" s="182" t="s">
        <v>548</v>
      </c>
    </row>
    <row r="5" spans="1:26" s="151" customFormat="1" ht="30" customHeight="1" x14ac:dyDescent="0.35">
      <c r="A5" s="276">
        <v>21967</v>
      </c>
      <c r="B5" s="277" t="s">
        <v>861</v>
      </c>
      <c r="C5" s="277" t="s">
        <v>610</v>
      </c>
      <c r="D5" s="277" t="s">
        <v>862</v>
      </c>
      <c r="E5" s="277" t="s">
        <v>115</v>
      </c>
      <c r="F5" s="277" t="s">
        <v>363</v>
      </c>
      <c r="G5" s="278" t="s">
        <v>74</v>
      </c>
      <c r="H5" s="279">
        <v>45474</v>
      </c>
      <c r="I5" s="281">
        <v>49950</v>
      </c>
      <c r="J5" s="281">
        <v>0</v>
      </c>
      <c r="K5" s="280">
        <v>49950</v>
      </c>
      <c r="L5" s="182"/>
    </row>
    <row r="6" spans="1:26" s="151" customFormat="1" ht="30" customHeight="1" x14ac:dyDescent="0.35">
      <c r="A6" s="276">
        <v>21970</v>
      </c>
      <c r="B6" s="277" t="s">
        <v>863</v>
      </c>
      <c r="C6" s="277" t="s">
        <v>855</v>
      </c>
      <c r="D6" s="277" t="s">
        <v>856</v>
      </c>
      <c r="E6" s="277" t="s">
        <v>115</v>
      </c>
      <c r="F6" s="277" t="s">
        <v>864</v>
      </c>
      <c r="G6" s="278" t="s">
        <v>790</v>
      </c>
      <c r="H6" s="279">
        <v>45474</v>
      </c>
      <c r="I6" s="281">
        <v>73782</v>
      </c>
      <c r="J6" s="281">
        <v>26218</v>
      </c>
      <c r="K6" s="280">
        <v>100000</v>
      </c>
      <c r="L6" s="182"/>
    </row>
    <row r="7" spans="1:26" s="151" customFormat="1" ht="30" customHeight="1" x14ac:dyDescent="0.35">
      <c r="A7" s="276">
        <v>21971</v>
      </c>
      <c r="B7" s="277" t="s">
        <v>865</v>
      </c>
      <c r="C7" s="277" t="s">
        <v>855</v>
      </c>
      <c r="D7" s="277" t="s">
        <v>856</v>
      </c>
      <c r="E7" s="277" t="s">
        <v>115</v>
      </c>
      <c r="F7" s="277" t="s">
        <v>864</v>
      </c>
      <c r="G7" s="278" t="s">
        <v>790</v>
      </c>
      <c r="H7" s="279">
        <v>45474</v>
      </c>
      <c r="I7" s="281">
        <v>158457</v>
      </c>
      <c r="J7" s="281">
        <v>21543</v>
      </c>
      <c r="K7" s="280">
        <v>180000</v>
      </c>
      <c r="L7" s="138"/>
    </row>
    <row r="8" spans="1:26" s="151" customFormat="1" ht="30" customHeight="1" x14ac:dyDescent="0.35">
      <c r="A8" s="276">
        <v>21635</v>
      </c>
      <c r="B8" s="277" t="s">
        <v>866</v>
      </c>
      <c r="C8" s="277" t="s">
        <v>522</v>
      </c>
      <c r="D8" s="277" t="s">
        <v>523</v>
      </c>
      <c r="E8" s="277" t="s">
        <v>115</v>
      </c>
      <c r="F8" s="277" t="s">
        <v>352</v>
      </c>
      <c r="G8" s="278" t="s">
        <v>867</v>
      </c>
      <c r="H8" s="279">
        <v>45505</v>
      </c>
      <c r="I8" s="281">
        <v>4426.0600000000004</v>
      </c>
      <c r="J8" s="281">
        <v>0</v>
      </c>
      <c r="K8" s="280">
        <v>4426.0600000000004</v>
      </c>
      <c r="L8" s="138"/>
    </row>
    <row r="9" spans="1:26" s="151" customFormat="1" ht="30" customHeight="1" x14ac:dyDescent="0.35">
      <c r="A9" s="276">
        <v>21686</v>
      </c>
      <c r="B9" s="277" t="s">
        <v>868</v>
      </c>
      <c r="C9" s="277" t="s">
        <v>681</v>
      </c>
      <c r="D9" s="277" t="s">
        <v>682</v>
      </c>
      <c r="E9" s="277" t="s">
        <v>115</v>
      </c>
      <c r="F9" s="277" t="s">
        <v>869</v>
      </c>
      <c r="G9" s="278" t="s">
        <v>870</v>
      </c>
      <c r="H9" s="279">
        <v>45505</v>
      </c>
      <c r="I9" s="280">
        <v>0</v>
      </c>
      <c r="J9" s="280">
        <v>0</v>
      </c>
      <c r="K9" s="280">
        <v>0</v>
      </c>
      <c r="L9" s="138" t="s">
        <v>548</v>
      </c>
    </row>
    <row r="10" spans="1:26" s="151" customFormat="1" ht="30" customHeight="1" x14ac:dyDescent="0.35">
      <c r="A10" s="276">
        <v>21885</v>
      </c>
      <c r="B10" s="277" t="s">
        <v>871</v>
      </c>
      <c r="C10" s="277" t="s">
        <v>543</v>
      </c>
      <c r="D10" s="277" t="s">
        <v>544</v>
      </c>
      <c r="E10" s="277" t="s">
        <v>115</v>
      </c>
      <c r="F10" s="277" t="s">
        <v>545</v>
      </c>
      <c r="G10" s="278" t="s">
        <v>626</v>
      </c>
      <c r="H10" s="279">
        <v>45505</v>
      </c>
      <c r="I10" s="281">
        <v>0</v>
      </c>
      <c r="J10" s="281">
        <v>0</v>
      </c>
      <c r="K10" s="280">
        <v>0</v>
      </c>
      <c r="L10" s="138" t="s">
        <v>548</v>
      </c>
    </row>
    <row r="11" spans="1:26" s="151" customFormat="1" ht="30" customHeight="1" x14ac:dyDescent="0.35">
      <c r="A11" s="276">
        <v>21973</v>
      </c>
      <c r="B11" s="277" t="s">
        <v>872</v>
      </c>
      <c r="C11" s="277" t="s">
        <v>508</v>
      </c>
      <c r="D11" s="277" t="s">
        <v>509</v>
      </c>
      <c r="E11" s="277" t="s">
        <v>115</v>
      </c>
      <c r="F11" s="277" t="s">
        <v>873</v>
      </c>
      <c r="G11" s="278" t="s">
        <v>874</v>
      </c>
      <c r="H11" s="279">
        <v>45505</v>
      </c>
      <c r="I11" s="281">
        <v>720000</v>
      </c>
      <c r="J11" s="281">
        <v>0</v>
      </c>
      <c r="K11" s="280">
        <v>720000</v>
      </c>
      <c r="L11" s="138"/>
    </row>
    <row r="12" spans="1:26" s="151" customFormat="1" ht="30" customHeight="1" x14ac:dyDescent="0.35">
      <c r="A12" s="276">
        <v>21974</v>
      </c>
      <c r="B12" s="278" t="s">
        <v>875</v>
      </c>
      <c r="C12" s="277" t="s">
        <v>605</v>
      </c>
      <c r="D12" s="277" t="s">
        <v>606</v>
      </c>
      <c r="E12" s="277" t="s">
        <v>115</v>
      </c>
      <c r="F12" s="277" t="s">
        <v>876</v>
      </c>
      <c r="G12" s="278" t="s">
        <v>668</v>
      </c>
      <c r="H12" s="279">
        <v>45505</v>
      </c>
      <c r="I12" s="282">
        <v>9637</v>
      </c>
      <c r="J12" s="282">
        <v>2506</v>
      </c>
      <c r="K12" s="280">
        <v>12143</v>
      </c>
      <c r="L12" s="138"/>
    </row>
    <row r="13" spans="1:26" s="151" customFormat="1" ht="30" customHeight="1" x14ac:dyDescent="0.35">
      <c r="A13" s="276">
        <v>21975</v>
      </c>
      <c r="B13" s="277" t="s">
        <v>877</v>
      </c>
      <c r="C13" s="277" t="s">
        <v>512</v>
      </c>
      <c r="D13" s="277" t="s">
        <v>513</v>
      </c>
      <c r="E13" s="277" t="s">
        <v>115</v>
      </c>
      <c r="F13" s="277" t="s">
        <v>648</v>
      </c>
      <c r="G13" s="278" t="s">
        <v>878</v>
      </c>
      <c r="H13" s="279">
        <v>45505</v>
      </c>
      <c r="I13" s="280">
        <v>24446</v>
      </c>
      <c r="J13" s="280">
        <v>0</v>
      </c>
      <c r="K13" s="280">
        <v>24446</v>
      </c>
      <c r="L13" s="138"/>
    </row>
    <row r="14" spans="1:26" s="151" customFormat="1" ht="30" customHeight="1" x14ac:dyDescent="0.35">
      <c r="A14" s="276">
        <v>21979</v>
      </c>
      <c r="B14" s="278" t="s">
        <v>879</v>
      </c>
      <c r="C14" s="277" t="s">
        <v>529</v>
      </c>
      <c r="D14" s="277" t="s">
        <v>530</v>
      </c>
      <c r="E14" s="277" t="s">
        <v>115</v>
      </c>
      <c r="F14" s="277" t="s">
        <v>352</v>
      </c>
      <c r="G14" s="278" t="s">
        <v>880</v>
      </c>
      <c r="H14" s="279">
        <v>45505</v>
      </c>
      <c r="I14" s="280">
        <v>20000</v>
      </c>
      <c r="J14" s="280">
        <v>0</v>
      </c>
      <c r="K14" s="280">
        <v>20000</v>
      </c>
      <c r="L14" s="138"/>
    </row>
    <row r="15" spans="1:26" s="151" customFormat="1" ht="30" customHeight="1" x14ac:dyDescent="0.35">
      <c r="A15" s="276">
        <v>21980</v>
      </c>
      <c r="B15" s="278" t="s">
        <v>881</v>
      </c>
      <c r="C15" s="277" t="s">
        <v>529</v>
      </c>
      <c r="D15" s="277" t="s">
        <v>530</v>
      </c>
      <c r="E15" s="277" t="s">
        <v>115</v>
      </c>
      <c r="F15" s="277" t="s">
        <v>352</v>
      </c>
      <c r="G15" s="278" t="s">
        <v>880</v>
      </c>
      <c r="H15" s="279">
        <v>45505</v>
      </c>
      <c r="I15" s="282">
        <v>12034</v>
      </c>
      <c r="J15" s="282">
        <v>0</v>
      </c>
      <c r="K15" s="280">
        <v>12034</v>
      </c>
      <c r="L15" s="138"/>
    </row>
    <row r="16" spans="1:26" s="151" customFormat="1" ht="30" customHeight="1" x14ac:dyDescent="0.35">
      <c r="A16" s="284">
        <v>21982</v>
      </c>
      <c r="B16" s="285" t="s">
        <v>882</v>
      </c>
      <c r="C16" s="285" t="s">
        <v>856</v>
      </c>
      <c r="D16" s="285" t="s">
        <v>883</v>
      </c>
      <c r="E16" s="285" t="s">
        <v>115</v>
      </c>
      <c r="F16" s="285" t="s">
        <v>363</v>
      </c>
      <c r="G16" s="286" t="s">
        <v>884</v>
      </c>
      <c r="H16" s="287">
        <v>45505</v>
      </c>
      <c r="I16" s="288">
        <v>259844</v>
      </c>
      <c r="J16" s="288">
        <v>4700</v>
      </c>
      <c r="K16" s="288">
        <v>264544</v>
      </c>
      <c r="L16" s="138"/>
    </row>
    <row r="17" spans="1:26" ht="30" customHeight="1" x14ac:dyDescent="0.35">
      <c r="A17" s="284">
        <v>21983</v>
      </c>
      <c r="B17" s="285" t="s">
        <v>885</v>
      </c>
      <c r="C17" s="285" t="s">
        <v>886</v>
      </c>
      <c r="D17" s="285" t="s">
        <v>887</v>
      </c>
      <c r="E17" s="285" t="s">
        <v>115</v>
      </c>
      <c r="F17" s="285" t="s">
        <v>352</v>
      </c>
      <c r="G17" s="286" t="s">
        <v>74</v>
      </c>
      <c r="H17" s="287">
        <v>45505</v>
      </c>
      <c r="I17" s="288">
        <v>235636</v>
      </c>
      <c r="J17" s="288">
        <v>110749</v>
      </c>
      <c r="K17" s="288">
        <v>346385</v>
      </c>
      <c r="L17" s="138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30" customHeight="1" x14ac:dyDescent="0.35">
      <c r="A18" s="284">
        <v>21987</v>
      </c>
      <c r="B18" s="285" t="s">
        <v>888</v>
      </c>
      <c r="C18" s="285" t="s">
        <v>543</v>
      </c>
      <c r="D18" s="285" t="s">
        <v>544</v>
      </c>
      <c r="E18" s="285" t="s">
        <v>115</v>
      </c>
      <c r="F18" s="285" t="s">
        <v>545</v>
      </c>
      <c r="G18" s="286" t="s">
        <v>889</v>
      </c>
      <c r="H18" s="287">
        <v>45505</v>
      </c>
      <c r="I18" s="288">
        <v>23698</v>
      </c>
      <c r="J18" s="288">
        <v>4266</v>
      </c>
      <c r="K18" s="288">
        <v>27964</v>
      </c>
      <c r="L18" s="138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284">
        <v>21821</v>
      </c>
      <c r="B19" s="285" t="s">
        <v>890</v>
      </c>
      <c r="C19" s="285" t="s">
        <v>540</v>
      </c>
      <c r="D19" s="285" t="s">
        <v>541</v>
      </c>
      <c r="E19" s="285" t="s">
        <v>115</v>
      </c>
      <c r="F19" s="285" t="s">
        <v>352</v>
      </c>
      <c r="G19" s="286" t="s">
        <v>891</v>
      </c>
      <c r="H19" s="287">
        <v>45536</v>
      </c>
      <c r="I19" s="289">
        <v>22858</v>
      </c>
      <c r="J19" s="289">
        <v>1143</v>
      </c>
      <c r="K19" s="288">
        <v>24001</v>
      </c>
      <c r="L19" s="138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30" customHeight="1" x14ac:dyDescent="0.35">
      <c r="A20" s="284">
        <v>21813</v>
      </c>
      <c r="B20" s="285" t="s">
        <v>892</v>
      </c>
      <c r="C20" s="285" t="s">
        <v>540</v>
      </c>
      <c r="D20" s="285" t="s">
        <v>541</v>
      </c>
      <c r="E20" s="285" t="s">
        <v>115</v>
      </c>
      <c r="F20" s="285" t="s">
        <v>352</v>
      </c>
      <c r="G20" s="286" t="s">
        <v>689</v>
      </c>
      <c r="H20" s="287">
        <v>45536</v>
      </c>
      <c r="I20" s="289">
        <v>380</v>
      </c>
      <c r="J20" s="289">
        <v>20</v>
      </c>
      <c r="K20" s="288">
        <v>400</v>
      </c>
      <c r="L20" s="138" t="s">
        <v>621</v>
      </c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284">
        <v>21813</v>
      </c>
      <c r="B21" s="285" t="s">
        <v>892</v>
      </c>
      <c r="C21" s="285" t="s">
        <v>540</v>
      </c>
      <c r="D21" s="285" t="s">
        <v>541</v>
      </c>
      <c r="E21" s="285" t="s">
        <v>115</v>
      </c>
      <c r="F21" s="285" t="s">
        <v>352</v>
      </c>
      <c r="G21" s="286" t="s">
        <v>689</v>
      </c>
      <c r="H21" s="287">
        <v>45536</v>
      </c>
      <c r="I21" s="289">
        <v>2280</v>
      </c>
      <c r="J21" s="289">
        <v>120</v>
      </c>
      <c r="K21" s="288">
        <v>2400</v>
      </c>
      <c r="L21" s="138" t="s">
        <v>621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30" customHeight="1" x14ac:dyDescent="0.35">
      <c r="A22" s="284">
        <v>21813</v>
      </c>
      <c r="B22" s="285" t="s">
        <v>892</v>
      </c>
      <c r="C22" s="285" t="s">
        <v>540</v>
      </c>
      <c r="D22" s="285" t="s">
        <v>541</v>
      </c>
      <c r="E22" s="285" t="s">
        <v>115</v>
      </c>
      <c r="F22" s="285" t="s">
        <v>352</v>
      </c>
      <c r="G22" s="286" t="s">
        <v>689</v>
      </c>
      <c r="H22" s="287">
        <v>45536</v>
      </c>
      <c r="I22" s="289">
        <v>4180</v>
      </c>
      <c r="J22" s="289">
        <v>220</v>
      </c>
      <c r="K22" s="288">
        <v>4400</v>
      </c>
      <c r="L22" s="138" t="s">
        <v>621</v>
      </c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284">
        <v>21813</v>
      </c>
      <c r="B23" s="290" t="s">
        <v>892</v>
      </c>
      <c r="C23" s="285" t="s">
        <v>540</v>
      </c>
      <c r="D23" s="285" t="s">
        <v>541</v>
      </c>
      <c r="E23" s="285" t="s">
        <v>115</v>
      </c>
      <c r="F23" s="285" t="s">
        <v>352</v>
      </c>
      <c r="G23" s="286" t="s">
        <v>689</v>
      </c>
      <c r="H23" s="287">
        <v>45536</v>
      </c>
      <c r="I23" s="289">
        <v>6080</v>
      </c>
      <c r="J23" s="289">
        <v>320</v>
      </c>
      <c r="K23" s="288">
        <v>6400</v>
      </c>
      <c r="L23" s="138" t="s">
        <v>621</v>
      </c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284">
        <v>21837</v>
      </c>
      <c r="B24" s="286" t="s">
        <v>893</v>
      </c>
      <c r="C24" s="285" t="s">
        <v>137</v>
      </c>
      <c r="D24" s="285" t="s">
        <v>894</v>
      </c>
      <c r="E24" s="285" t="s">
        <v>115</v>
      </c>
      <c r="F24" s="285" t="s">
        <v>895</v>
      </c>
      <c r="G24" s="286" t="s">
        <v>896</v>
      </c>
      <c r="H24" s="287">
        <v>45536</v>
      </c>
      <c r="I24" s="288">
        <v>8213.23</v>
      </c>
      <c r="J24" s="288">
        <v>0</v>
      </c>
      <c r="K24" s="288">
        <v>8213.23</v>
      </c>
      <c r="L24" s="138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x14ac:dyDescent="0.35">
      <c r="A25" s="284">
        <v>21993</v>
      </c>
      <c r="B25" s="285" t="s">
        <v>897</v>
      </c>
      <c r="C25" s="285" t="s">
        <v>898</v>
      </c>
      <c r="D25" s="285" t="s">
        <v>742</v>
      </c>
      <c r="E25" s="285" t="s">
        <v>115</v>
      </c>
      <c r="F25" s="285" t="s">
        <v>648</v>
      </c>
      <c r="G25" s="286" t="s">
        <v>744</v>
      </c>
      <c r="H25" s="287">
        <v>45536</v>
      </c>
      <c r="I25" s="288">
        <v>40000</v>
      </c>
      <c r="J25" s="288">
        <v>10000</v>
      </c>
      <c r="K25" s="288">
        <v>50000</v>
      </c>
      <c r="L25" s="138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s="151" customFormat="1" ht="30" customHeight="1" x14ac:dyDescent="0.35">
      <c r="A26" s="276">
        <v>22000</v>
      </c>
      <c r="B26" s="277" t="s">
        <v>899</v>
      </c>
      <c r="C26" s="277" t="s">
        <v>610</v>
      </c>
      <c r="D26" s="277" t="s">
        <v>609</v>
      </c>
      <c r="E26" s="277" t="s">
        <v>115</v>
      </c>
      <c r="F26" s="277" t="s">
        <v>363</v>
      </c>
      <c r="G26" s="278" t="s">
        <v>74</v>
      </c>
      <c r="H26" s="279">
        <v>45536</v>
      </c>
      <c r="I26" s="281">
        <v>164936</v>
      </c>
      <c r="J26" s="281">
        <v>77520</v>
      </c>
      <c r="K26" s="280">
        <v>242456</v>
      </c>
      <c r="L26" s="182"/>
    </row>
    <row r="27" spans="1:26" ht="30" customHeight="1" thickBot="1" x14ac:dyDescent="0.4">
      <c r="A27" s="329">
        <v>22001</v>
      </c>
      <c r="B27" s="330" t="s">
        <v>900</v>
      </c>
      <c r="C27" s="330" t="s">
        <v>362</v>
      </c>
      <c r="D27" s="330" t="s">
        <v>361</v>
      </c>
      <c r="E27" s="330" t="s">
        <v>115</v>
      </c>
      <c r="F27" s="330" t="s">
        <v>363</v>
      </c>
      <c r="G27" s="331" t="s">
        <v>74</v>
      </c>
      <c r="H27" s="332">
        <v>45536</v>
      </c>
      <c r="I27" s="335">
        <v>563770</v>
      </c>
      <c r="J27" s="335">
        <v>264973</v>
      </c>
      <c r="K27" s="334">
        <v>828743</v>
      </c>
      <c r="L27" s="263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24" customHeight="1" x14ac:dyDescent="0.35">
      <c r="A28" s="208"/>
      <c r="B28" s="207"/>
      <c r="C28" s="207"/>
      <c r="D28" s="207"/>
      <c r="E28" s="207"/>
      <c r="F28" s="207"/>
      <c r="G28" s="210" t="s">
        <v>556</v>
      </c>
      <c r="H28" s="211">
        <f>COUNT(I3:I27)</f>
        <v>25</v>
      </c>
      <c r="I28" s="212">
        <f>SUM(I3:I27)</f>
        <v>3195731.29</v>
      </c>
      <c r="J28" s="212">
        <f>SUM(J3:J27)</f>
        <v>732336</v>
      </c>
      <c r="K28" s="212">
        <f>SUM(K3:K27)</f>
        <v>3928067.29</v>
      </c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208"/>
      <c r="B29" s="207"/>
      <c r="C29" s="207"/>
      <c r="D29" s="207"/>
      <c r="E29" s="207"/>
      <c r="F29" s="207"/>
      <c r="G29" s="208"/>
      <c r="H29" s="207"/>
      <c r="I29" s="207"/>
      <c r="J29" s="207"/>
      <c r="K29" s="207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208"/>
      <c r="B30" s="207"/>
      <c r="G30" s="209" t="s">
        <v>850</v>
      </c>
      <c r="H30" s="209"/>
      <c r="I30" s="209"/>
      <c r="J30" s="209"/>
      <c r="K30" s="207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92"/>
      <c r="H31" s="196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92"/>
      <c r="H32" s="196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92"/>
      <c r="H33" s="196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92"/>
      <c r="H34" s="196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92"/>
      <c r="H35" s="196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92"/>
      <c r="H36" s="196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92"/>
      <c r="H37" s="196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92"/>
      <c r="H38" s="196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92"/>
      <c r="H39" s="196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92"/>
      <c r="H40" s="196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92"/>
      <c r="H41" s="196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92"/>
      <c r="H42" s="196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92"/>
      <c r="H43" s="196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92"/>
      <c r="H44" s="196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92"/>
      <c r="H45" s="196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92"/>
      <c r="H46" s="196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92"/>
      <c r="H47" s="196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92"/>
      <c r="H48" s="196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92"/>
      <c r="H49" s="196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92"/>
      <c r="H50" s="196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92"/>
      <c r="H51" s="196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92"/>
      <c r="H52" s="196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92"/>
      <c r="H53" s="196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92"/>
      <c r="H54" s="196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92"/>
      <c r="H55" s="196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92"/>
      <c r="H56" s="196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92"/>
      <c r="H57" s="196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92"/>
      <c r="H58" s="196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92"/>
      <c r="H59" s="196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92"/>
      <c r="H60" s="196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92"/>
      <c r="H61" s="196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92"/>
      <c r="H62" s="196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92"/>
      <c r="H63" s="196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92"/>
      <c r="H64" s="196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92"/>
      <c r="H65" s="196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92"/>
      <c r="H66" s="196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92"/>
      <c r="H67" s="196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92"/>
      <c r="H68" s="196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92"/>
      <c r="H69" s="196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92"/>
      <c r="H70" s="196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92"/>
      <c r="H71" s="196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92"/>
      <c r="H72" s="196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92"/>
      <c r="H73" s="196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92"/>
      <c r="H74" s="196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92"/>
      <c r="H75" s="196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92"/>
      <c r="H76" s="196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92"/>
      <c r="H77" s="196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92"/>
      <c r="H78" s="196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92"/>
      <c r="H79" s="196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92"/>
      <c r="H80" s="196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92"/>
      <c r="H81" s="196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92"/>
      <c r="H82" s="196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92"/>
      <c r="H83" s="196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92"/>
      <c r="H84" s="196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92"/>
      <c r="H85" s="196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92"/>
      <c r="H86" s="196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92"/>
      <c r="H87" s="196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92"/>
      <c r="H88" s="196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92"/>
      <c r="H89" s="196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92"/>
      <c r="H90" s="196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92"/>
      <c r="H91" s="196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92"/>
      <c r="H92" s="196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92"/>
      <c r="H93" s="196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92"/>
      <c r="H94" s="196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92"/>
      <c r="H95" s="196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92"/>
      <c r="H96" s="196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92"/>
      <c r="H97" s="196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92"/>
      <c r="H98" s="196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92"/>
      <c r="H99" s="196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92"/>
      <c r="H100" s="196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92"/>
      <c r="H101" s="196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92"/>
      <c r="H102" s="196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92"/>
      <c r="H103" s="196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92"/>
      <c r="H104" s="196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92"/>
      <c r="H105" s="196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92"/>
      <c r="H106" s="196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92"/>
      <c r="H107" s="196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92"/>
      <c r="H108" s="196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92"/>
      <c r="H109" s="196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92"/>
      <c r="H110" s="196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92"/>
      <c r="H111" s="196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92"/>
      <c r="H112" s="196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92"/>
      <c r="H113" s="196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92"/>
      <c r="H114" s="196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92"/>
      <c r="H115" s="196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92"/>
      <c r="H116" s="196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92"/>
      <c r="H117" s="196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92"/>
      <c r="H118" s="196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92"/>
      <c r="H119" s="196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92"/>
      <c r="H120" s="196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92"/>
      <c r="H121" s="196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92"/>
      <c r="H122" s="196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92"/>
      <c r="H123" s="196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92"/>
      <c r="H124" s="196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92"/>
      <c r="H125" s="196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92"/>
      <c r="H126" s="196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92"/>
      <c r="H127" s="196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92"/>
      <c r="H128" s="196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92"/>
      <c r="H129" s="196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92"/>
      <c r="H130" s="196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92"/>
      <c r="H131" s="196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92"/>
      <c r="H132" s="196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92"/>
      <c r="H133" s="196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92"/>
      <c r="H134" s="196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92"/>
      <c r="H135" s="196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92"/>
      <c r="H136" s="196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92"/>
      <c r="H137" s="196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92"/>
      <c r="H138" s="196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92"/>
      <c r="H139" s="196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92"/>
      <c r="H140" s="196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92"/>
      <c r="H141" s="196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92"/>
      <c r="H142" s="196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92"/>
      <c r="H143" s="196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92"/>
      <c r="H144" s="196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92"/>
      <c r="H145" s="196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92"/>
      <c r="H146" s="196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92"/>
      <c r="H147" s="196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92"/>
      <c r="H148" s="196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92"/>
      <c r="H149" s="196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92"/>
      <c r="H150" s="196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92"/>
      <c r="H151" s="196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92"/>
      <c r="H152" s="196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92"/>
      <c r="H153" s="196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92"/>
      <c r="H154" s="196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92"/>
      <c r="H155" s="196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92"/>
      <c r="H156" s="196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92"/>
      <c r="H157" s="196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92"/>
      <c r="H158" s="196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92"/>
      <c r="H159" s="196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92"/>
      <c r="H160" s="196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92"/>
      <c r="H161" s="196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92"/>
      <c r="H162" s="196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92"/>
      <c r="H163" s="196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92"/>
      <c r="H164" s="196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92"/>
      <c r="H165" s="196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92"/>
      <c r="H166" s="196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92"/>
      <c r="H167" s="196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92"/>
      <c r="H168" s="196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92"/>
      <c r="H169" s="196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92"/>
      <c r="H170" s="196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92"/>
      <c r="H171" s="196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92"/>
      <c r="H172" s="196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92"/>
      <c r="H173" s="196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92"/>
      <c r="H174" s="196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92"/>
      <c r="H175" s="196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92"/>
      <c r="H176" s="196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92"/>
      <c r="H177" s="196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92"/>
      <c r="H178" s="196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92"/>
      <c r="H179" s="196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92"/>
      <c r="H180" s="196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92"/>
      <c r="H181" s="196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92"/>
      <c r="H182" s="196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92"/>
      <c r="H183" s="196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92"/>
      <c r="H184" s="196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92"/>
      <c r="H185" s="196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92"/>
      <c r="H186" s="196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92"/>
      <c r="H187" s="196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92"/>
      <c r="H188" s="196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92"/>
      <c r="H189" s="196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92"/>
      <c r="H190" s="196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92"/>
      <c r="H191" s="196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92"/>
      <c r="H192" s="196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92"/>
      <c r="H193" s="196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92"/>
      <c r="H194" s="196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92"/>
      <c r="H195" s="196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92"/>
      <c r="H196" s="196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92"/>
      <c r="H197" s="196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92"/>
      <c r="H198" s="196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92"/>
      <c r="H199" s="196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92"/>
      <c r="H200" s="196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92"/>
      <c r="H201" s="196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92"/>
      <c r="H202" s="196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92"/>
      <c r="H203" s="196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92"/>
      <c r="H204" s="196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92"/>
      <c r="H205" s="196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92"/>
      <c r="H206" s="196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92"/>
      <c r="H207" s="196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92"/>
      <c r="H208" s="196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92"/>
      <c r="H209" s="196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92"/>
      <c r="H210" s="196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92"/>
      <c r="H211" s="196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92"/>
      <c r="H212" s="196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92"/>
      <c r="H213" s="196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92"/>
      <c r="H214" s="196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92"/>
      <c r="H215" s="196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92"/>
      <c r="H216" s="196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92"/>
      <c r="H217" s="196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92"/>
      <c r="H218" s="196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92"/>
      <c r="H219" s="196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92"/>
      <c r="H220" s="196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92"/>
      <c r="H221" s="196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92"/>
      <c r="H222" s="196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92"/>
      <c r="H223" s="196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92"/>
      <c r="H224" s="196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92"/>
      <c r="H225" s="196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92"/>
      <c r="H226" s="196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92"/>
      <c r="H227" s="196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92"/>
      <c r="H228" s="196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92"/>
      <c r="H229" s="196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92"/>
      <c r="H230" s="196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92"/>
      <c r="H231" s="196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92"/>
      <c r="H232" s="196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92"/>
      <c r="H233" s="196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92"/>
      <c r="H234" s="196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92"/>
      <c r="H235" s="196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92"/>
      <c r="H236" s="196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92"/>
      <c r="H237" s="196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92"/>
      <c r="H238" s="196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92"/>
      <c r="H239" s="196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92"/>
      <c r="H240" s="196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92"/>
      <c r="H241" s="196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92"/>
      <c r="H242" s="196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92"/>
      <c r="H243" s="196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92"/>
      <c r="H244" s="196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92"/>
      <c r="H245" s="196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92"/>
      <c r="H246" s="196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92"/>
      <c r="H247" s="196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92"/>
      <c r="H248" s="196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92"/>
      <c r="H249" s="196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92"/>
      <c r="H250" s="196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92"/>
      <c r="H251" s="196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92"/>
      <c r="H252" s="196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92"/>
      <c r="H253" s="196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92"/>
      <c r="H254" s="196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92"/>
      <c r="H255" s="196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92"/>
      <c r="H256" s="196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92"/>
      <c r="H257" s="196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92"/>
      <c r="H258" s="196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92"/>
      <c r="H259" s="196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92"/>
      <c r="H260" s="196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92"/>
      <c r="H261" s="196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92"/>
      <c r="H262" s="196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92"/>
      <c r="H263" s="196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92"/>
      <c r="H264" s="196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92"/>
      <c r="H265" s="196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92"/>
      <c r="H266" s="196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92"/>
      <c r="H267" s="196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92"/>
      <c r="H268" s="196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92"/>
      <c r="H269" s="196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92"/>
      <c r="H270" s="196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92"/>
      <c r="H271" s="196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92"/>
      <c r="H272" s="196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92"/>
      <c r="H273" s="196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92"/>
      <c r="H274" s="196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92"/>
      <c r="H275" s="196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92"/>
      <c r="H276" s="196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92"/>
      <c r="H277" s="196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92"/>
      <c r="H278" s="196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92"/>
      <c r="H279" s="196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92"/>
      <c r="H280" s="196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92"/>
      <c r="H281" s="196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92"/>
      <c r="H282" s="196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92"/>
      <c r="H283" s="196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92"/>
      <c r="H284" s="196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92"/>
      <c r="H285" s="196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92"/>
      <c r="H286" s="196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92"/>
      <c r="H287" s="196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92"/>
      <c r="H288" s="196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92"/>
      <c r="H289" s="196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92"/>
      <c r="H290" s="196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92"/>
      <c r="H291" s="196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92"/>
      <c r="H292" s="196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92"/>
      <c r="H293" s="196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92"/>
      <c r="H294" s="196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92"/>
      <c r="H295" s="196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92"/>
      <c r="H296" s="196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92"/>
      <c r="H297" s="196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92"/>
      <c r="H298" s="196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92"/>
      <c r="H299" s="196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92"/>
      <c r="H300" s="196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92"/>
      <c r="H301" s="196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92"/>
      <c r="H302" s="196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92"/>
      <c r="H303" s="196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92"/>
      <c r="H304" s="196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92"/>
      <c r="H305" s="196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92"/>
      <c r="H306" s="196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92"/>
      <c r="H307" s="196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92"/>
      <c r="H308" s="196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92"/>
      <c r="H309" s="196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92"/>
      <c r="H310" s="196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92"/>
      <c r="H311" s="196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92"/>
      <c r="H312" s="196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92"/>
      <c r="H313" s="196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92"/>
      <c r="H314" s="196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92"/>
      <c r="H315" s="196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92"/>
      <c r="H316" s="196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92"/>
      <c r="H317" s="196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92"/>
      <c r="H318" s="196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92"/>
      <c r="H319" s="196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92"/>
      <c r="H320" s="196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92"/>
      <c r="H321" s="196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92"/>
      <c r="H322" s="196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92"/>
      <c r="H323" s="196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92"/>
      <c r="H324" s="196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92"/>
      <c r="H325" s="196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92"/>
      <c r="H326" s="196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92"/>
      <c r="H327" s="196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92"/>
      <c r="H328" s="196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92"/>
      <c r="H329" s="196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92"/>
      <c r="H330" s="196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92"/>
      <c r="H331" s="196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92"/>
      <c r="H332" s="196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92"/>
      <c r="H333" s="196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92"/>
      <c r="H334" s="196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92"/>
      <c r="H335" s="196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92"/>
      <c r="H336" s="196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92"/>
      <c r="H337" s="196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92"/>
      <c r="H338" s="196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92"/>
      <c r="H339" s="196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92"/>
      <c r="H340" s="196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92"/>
      <c r="H341" s="196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92"/>
      <c r="H342" s="196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92"/>
      <c r="H343" s="196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92"/>
      <c r="H344" s="196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92"/>
      <c r="H345" s="196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92"/>
      <c r="H346" s="196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92"/>
      <c r="H347" s="196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92"/>
      <c r="H348" s="196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92"/>
      <c r="H349" s="196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92"/>
      <c r="H350" s="196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92"/>
      <c r="H351" s="196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92"/>
      <c r="H352" s="196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92"/>
      <c r="H353" s="196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92"/>
      <c r="H354" s="196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92"/>
      <c r="H355" s="196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92"/>
      <c r="H356" s="196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92"/>
      <c r="H357" s="196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92"/>
      <c r="H358" s="196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92"/>
      <c r="H359" s="196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92"/>
      <c r="H360" s="196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92"/>
      <c r="H361" s="196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92"/>
      <c r="H362" s="196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92"/>
      <c r="H363" s="196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92"/>
      <c r="H364" s="196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92"/>
      <c r="H365" s="196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92"/>
      <c r="H366" s="196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92"/>
      <c r="H367" s="196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92"/>
      <c r="H368" s="196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92"/>
      <c r="H369" s="196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92"/>
      <c r="H370" s="196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92"/>
      <c r="H371" s="196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92"/>
      <c r="H372" s="196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92"/>
      <c r="H373" s="196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92"/>
      <c r="H374" s="196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92"/>
      <c r="H375" s="196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92"/>
      <c r="H376" s="196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92"/>
      <c r="H377" s="196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92"/>
      <c r="H378" s="196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92"/>
      <c r="H379" s="196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92"/>
      <c r="H380" s="196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92"/>
      <c r="H381" s="196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92"/>
      <c r="H382" s="196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92"/>
      <c r="H383" s="196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92"/>
      <c r="H384" s="196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92"/>
      <c r="H385" s="196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92"/>
      <c r="H386" s="196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92"/>
      <c r="H387" s="196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92"/>
      <c r="H388" s="196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92"/>
      <c r="H389" s="196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92"/>
      <c r="H390" s="196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92"/>
      <c r="H391" s="196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92"/>
      <c r="H392" s="196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92"/>
      <c r="H393" s="196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92"/>
      <c r="H394" s="196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92"/>
      <c r="H395" s="196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92"/>
      <c r="H396" s="196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92"/>
      <c r="H397" s="196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92"/>
      <c r="H398" s="196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92"/>
      <c r="H399" s="196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92"/>
      <c r="H400" s="196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92"/>
      <c r="H401" s="196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92"/>
      <c r="H402" s="196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92"/>
      <c r="H403" s="196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92"/>
      <c r="H404" s="196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92"/>
      <c r="H405" s="196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92"/>
      <c r="H406" s="196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92"/>
      <c r="H407" s="196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92"/>
      <c r="H408" s="196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92"/>
      <c r="H409" s="196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92"/>
      <c r="H410" s="196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92"/>
      <c r="H411" s="196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92"/>
      <c r="H412" s="196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92"/>
      <c r="H413" s="196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92"/>
      <c r="H414" s="196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92"/>
      <c r="H415" s="196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92"/>
      <c r="H416" s="196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92"/>
      <c r="H417" s="196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92"/>
      <c r="H418" s="196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92"/>
      <c r="H419" s="196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92"/>
      <c r="H420" s="196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92"/>
      <c r="H421" s="196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92"/>
      <c r="H422" s="196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92"/>
      <c r="H423" s="196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92"/>
      <c r="H424" s="196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92"/>
      <c r="H425" s="196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92"/>
      <c r="H426" s="196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92"/>
      <c r="H427" s="196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92"/>
      <c r="H428" s="196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92"/>
      <c r="H429" s="196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92"/>
      <c r="H430" s="196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92"/>
      <c r="H431" s="196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92"/>
      <c r="H432" s="196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92"/>
      <c r="H433" s="196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92"/>
      <c r="H434" s="196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92"/>
      <c r="H435" s="196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92"/>
      <c r="H436" s="196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92"/>
      <c r="H437" s="196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92"/>
      <c r="H438" s="196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92"/>
      <c r="H439" s="196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92"/>
      <c r="H440" s="196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92"/>
      <c r="H441" s="196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92"/>
      <c r="H442" s="196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92"/>
      <c r="H443" s="196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92"/>
      <c r="H444" s="196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92"/>
      <c r="H445" s="196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92"/>
      <c r="H446" s="196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92"/>
      <c r="H447" s="196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92"/>
      <c r="H448" s="196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92"/>
      <c r="H449" s="196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92"/>
      <c r="H450" s="196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92"/>
      <c r="H451" s="196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92"/>
      <c r="H452" s="196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92"/>
      <c r="H453" s="196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92"/>
      <c r="H454" s="196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92"/>
      <c r="H455" s="196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92"/>
      <c r="H456" s="196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92"/>
      <c r="H457" s="196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92"/>
      <c r="H458" s="196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92"/>
      <c r="H459" s="196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92"/>
      <c r="H460" s="196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92"/>
      <c r="H461" s="196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92"/>
      <c r="H462" s="196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92"/>
      <c r="H463" s="196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92"/>
      <c r="H464" s="196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92"/>
      <c r="H465" s="196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92"/>
      <c r="H466" s="196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92"/>
      <c r="H467" s="196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92"/>
      <c r="H468" s="196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92"/>
      <c r="H469" s="196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92"/>
      <c r="H470" s="196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92"/>
      <c r="H471" s="196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92"/>
      <c r="H472" s="196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92"/>
      <c r="H473" s="196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92"/>
      <c r="H474" s="196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92"/>
      <c r="H475" s="196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92"/>
      <c r="H476" s="196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92"/>
      <c r="H477" s="196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92"/>
      <c r="H478" s="196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92"/>
      <c r="H479" s="196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92"/>
      <c r="H480" s="196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92"/>
      <c r="H481" s="196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92"/>
      <c r="H482" s="196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92"/>
      <c r="H483" s="196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92"/>
      <c r="H484" s="196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92"/>
      <c r="H485" s="196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92"/>
      <c r="H486" s="196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92"/>
      <c r="H487" s="196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92"/>
      <c r="H488" s="196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92"/>
      <c r="H489" s="196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92"/>
      <c r="H490" s="196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92"/>
      <c r="H491" s="196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92"/>
      <c r="H492" s="196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92"/>
      <c r="H493" s="196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92"/>
      <c r="H494" s="196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92"/>
      <c r="H495" s="196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92"/>
      <c r="H496" s="196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92"/>
      <c r="H497" s="196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92"/>
      <c r="H498" s="196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92"/>
      <c r="H499" s="196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92"/>
      <c r="H500" s="196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92"/>
      <c r="H501" s="196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92"/>
      <c r="H502" s="196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92"/>
      <c r="H503" s="196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92"/>
      <c r="H504" s="196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92"/>
      <c r="H505" s="196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92"/>
      <c r="H506" s="196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92"/>
      <c r="H507" s="196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92"/>
      <c r="H508" s="196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92"/>
      <c r="H509" s="196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92"/>
      <c r="H510" s="196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92"/>
      <c r="H511" s="196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92"/>
      <c r="H512" s="196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92"/>
      <c r="H513" s="196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92"/>
      <c r="H514" s="196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92"/>
      <c r="H515" s="196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92"/>
      <c r="H516" s="196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92"/>
      <c r="H517" s="196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92"/>
      <c r="H518" s="196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92"/>
      <c r="H519" s="196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92"/>
      <c r="H520" s="196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92"/>
      <c r="H521" s="196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92"/>
      <c r="H522" s="196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92"/>
      <c r="H523" s="196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92"/>
      <c r="H524" s="196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92"/>
      <c r="H525" s="196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92"/>
      <c r="H526" s="196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92"/>
      <c r="H527" s="196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92"/>
      <c r="H528" s="196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92"/>
      <c r="H529" s="196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92"/>
      <c r="H530" s="196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92"/>
      <c r="H531" s="196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92"/>
      <c r="H532" s="196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92"/>
      <c r="H533" s="196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92"/>
      <c r="H534" s="196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92"/>
      <c r="H535" s="196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92"/>
      <c r="H536" s="196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92"/>
      <c r="H537" s="196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92"/>
      <c r="H538" s="196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92"/>
      <c r="H539" s="196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92"/>
      <c r="H540" s="196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92"/>
      <c r="H541" s="196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92"/>
      <c r="H542" s="196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92"/>
      <c r="H543" s="196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92"/>
      <c r="H544" s="196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92"/>
      <c r="H545" s="196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92"/>
      <c r="H546" s="196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92"/>
      <c r="H547" s="196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92"/>
      <c r="H548" s="196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92"/>
      <c r="H549" s="196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92"/>
      <c r="H550" s="196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92"/>
      <c r="H551" s="196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92"/>
      <c r="H552" s="196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92"/>
      <c r="H553" s="196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92"/>
      <c r="H554" s="196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92"/>
      <c r="H555" s="196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92"/>
      <c r="H556" s="196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92"/>
      <c r="H557" s="196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92"/>
      <c r="H558" s="196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92"/>
      <c r="H559" s="196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92"/>
      <c r="H560" s="196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92"/>
      <c r="H561" s="196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92"/>
      <c r="H562" s="196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92"/>
      <c r="H563" s="196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92"/>
      <c r="H564" s="196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92"/>
      <c r="H565" s="196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92"/>
      <c r="H566" s="196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92"/>
      <c r="H567" s="196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92"/>
      <c r="H568" s="196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92"/>
      <c r="H569" s="196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92"/>
      <c r="H570" s="196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92"/>
      <c r="H571" s="196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92"/>
      <c r="H572" s="196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92"/>
      <c r="H573" s="196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92"/>
      <c r="H574" s="196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92"/>
      <c r="H575" s="196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92"/>
      <c r="H576" s="196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92"/>
      <c r="H577" s="196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92"/>
      <c r="H578" s="196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92"/>
      <c r="H579" s="196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92"/>
      <c r="H580" s="196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92"/>
      <c r="H581" s="196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92"/>
      <c r="H582" s="196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92"/>
      <c r="H583" s="196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92"/>
      <c r="H584" s="196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92"/>
      <c r="H585" s="196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92"/>
      <c r="H586" s="196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92"/>
      <c r="H587" s="196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92"/>
      <c r="H588" s="196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92"/>
      <c r="H589" s="196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92"/>
      <c r="H590" s="196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92"/>
      <c r="H591" s="196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92"/>
      <c r="H592" s="196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92"/>
      <c r="H593" s="196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92"/>
      <c r="H594" s="196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92"/>
      <c r="H595" s="196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92"/>
      <c r="H596" s="196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92"/>
      <c r="H597" s="196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92"/>
      <c r="H598" s="196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92"/>
      <c r="H599" s="196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92"/>
      <c r="H600" s="196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92"/>
      <c r="H601" s="196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92"/>
      <c r="H602" s="196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92"/>
      <c r="H603" s="196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92"/>
      <c r="H604" s="196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92"/>
      <c r="H605" s="196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92"/>
      <c r="H606" s="196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92"/>
      <c r="H607" s="196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92"/>
      <c r="H608" s="196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92"/>
      <c r="H609" s="196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92"/>
      <c r="H610" s="196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92"/>
      <c r="H611" s="196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92"/>
      <c r="H612" s="196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92"/>
      <c r="H613" s="196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92"/>
      <c r="H614" s="196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92"/>
      <c r="H615" s="196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92"/>
      <c r="H616" s="196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92"/>
      <c r="H617" s="196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92"/>
      <c r="H618" s="196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92"/>
      <c r="H619" s="196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92"/>
      <c r="H620" s="196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92"/>
      <c r="H621" s="196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92"/>
      <c r="H622" s="196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92"/>
      <c r="H623" s="196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92"/>
      <c r="H624" s="196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92"/>
      <c r="H625" s="196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92"/>
      <c r="H626" s="196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92"/>
      <c r="H627" s="196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92"/>
      <c r="H628" s="196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92"/>
      <c r="H629" s="196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92"/>
      <c r="H630" s="196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92"/>
      <c r="H631" s="196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92"/>
      <c r="H632" s="196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92"/>
      <c r="H633" s="196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92"/>
      <c r="H634" s="196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92"/>
      <c r="H635" s="196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92"/>
      <c r="H636" s="196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92"/>
      <c r="H637" s="196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92"/>
      <c r="H638" s="196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92"/>
      <c r="H639" s="196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92"/>
      <c r="H640" s="196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92"/>
      <c r="H641" s="196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92"/>
      <c r="H642" s="196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92"/>
      <c r="H643" s="196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92"/>
      <c r="H644" s="196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92"/>
      <c r="H645" s="196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92"/>
      <c r="H646" s="196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92"/>
      <c r="H647" s="196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92"/>
      <c r="H648" s="196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92"/>
      <c r="H649" s="196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92"/>
      <c r="H650" s="196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92"/>
      <c r="H651" s="196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92"/>
      <c r="H652" s="196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92"/>
      <c r="H653" s="196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92"/>
      <c r="H654" s="196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92"/>
      <c r="H655" s="196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92"/>
      <c r="H656" s="196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92"/>
      <c r="H657" s="196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92"/>
      <c r="H658" s="196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92"/>
      <c r="H659" s="196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92"/>
      <c r="H660" s="196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92"/>
      <c r="H661" s="196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92"/>
      <c r="H662" s="196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92"/>
      <c r="H663" s="196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92"/>
      <c r="H664" s="196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92"/>
      <c r="H665" s="196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92"/>
      <c r="H666" s="196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92"/>
      <c r="H667" s="196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92"/>
      <c r="H668" s="196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92"/>
      <c r="H669" s="196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92"/>
      <c r="H670" s="196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92"/>
      <c r="H671" s="196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92"/>
      <c r="H672" s="196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92"/>
      <c r="H673" s="196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92"/>
      <c r="H674" s="196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92"/>
      <c r="H675" s="196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92"/>
      <c r="H676" s="196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92"/>
      <c r="H677" s="196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92"/>
      <c r="H678" s="196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92"/>
      <c r="H679" s="196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92"/>
      <c r="H680" s="196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92"/>
      <c r="H681" s="196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92"/>
      <c r="H682" s="196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92"/>
      <c r="H683" s="196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92"/>
      <c r="H684" s="196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92"/>
      <c r="H685" s="196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92"/>
      <c r="H686" s="196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92"/>
      <c r="H687" s="196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92"/>
      <c r="H688" s="196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92"/>
      <c r="H689" s="196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92"/>
      <c r="H690" s="196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92"/>
      <c r="H691" s="196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92"/>
      <c r="H692" s="196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92"/>
      <c r="H693" s="196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92"/>
      <c r="H694" s="196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92"/>
      <c r="H695" s="196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92"/>
      <c r="H696" s="196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92"/>
      <c r="H697" s="196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92"/>
      <c r="H698" s="196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92"/>
      <c r="H699" s="196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92"/>
      <c r="H700" s="196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92"/>
      <c r="H701" s="196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92"/>
      <c r="H702" s="196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92"/>
      <c r="H703" s="196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92"/>
      <c r="H704" s="196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92"/>
      <c r="H705" s="196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92"/>
      <c r="H706" s="196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92"/>
      <c r="H707" s="196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92"/>
      <c r="H708" s="196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92"/>
      <c r="H709" s="196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92"/>
      <c r="H710" s="196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92"/>
      <c r="H711" s="196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92"/>
      <c r="H712" s="196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92"/>
      <c r="H713" s="196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92"/>
      <c r="H714" s="196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92"/>
      <c r="H715" s="196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92"/>
      <c r="H716" s="196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92"/>
      <c r="H717" s="196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92"/>
      <c r="H718" s="196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92"/>
      <c r="H719" s="196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92"/>
      <c r="H720" s="196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92"/>
      <c r="H721" s="196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92"/>
      <c r="H722" s="196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92"/>
      <c r="H723" s="196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92"/>
      <c r="H724" s="196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92"/>
      <c r="H725" s="196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92"/>
      <c r="H726" s="196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92"/>
      <c r="H727" s="196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92"/>
      <c r="H728" s="196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92"/>
      <c r="H729" s="196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92"/>
      <c r="H730" s="196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92"/>
      <c r="H731" s="196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92"/>
      <c r="H732" s="196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92"/>
      <c r="H733" s="196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92"/>
      <c r="H734" s="196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92"/>
      <c r="H735" s="196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92"/>
      <c r="H736" s="196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92"/>
      <c r="H737" s="196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92"/>
      <c r="H738" s="196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92"/>
      <c r="H739" s="196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92"/>
      <c r="H740" s="196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92"/>
      <c r="H741" s="196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92"/>
      <c r="H742" s="196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92"/>
      <c r="H743" s="196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92"/>
      <c r="H744" s="196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92"/>
      <c r="H745" s="196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92"/>
      <c r="H746" s="196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92"/>
      <c r="H747" s="196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92"/>
      <c r="H748" s="196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92"/>
      <c r="H749" s="196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92"/>
      <c r="H750" s="196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92"/>
      <c r="H751" s="196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92"/>
      <c r="H752" s="196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92"/>
      <c r="H753" s="196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92"/>
      <c r="H754" s="196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92"/>
      <c r="H755" s="196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92"/>
      <c r="H756" s="196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92"/>
      <c r="H757" s="196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92"/>
      <c r="H758" s="196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92"/>
      <c r="H759" s="196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92"/>
      <c r="H760" s="196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92"/>
      <c r="H761" s="196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92"/>
      <c r="H762" s="196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92"/>
      <c r="H763" s="196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92"/>
      <c r="H764" s="196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92"/>
      <c r="H765" s="196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92"/>
      <c r="H766" s="196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92"/>
      <c r="H767" s="196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92"/>
      <c r="H768" s="196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92"/>
      <c r="H769" s="196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92"/>
      <c r="H770" s="196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92"/>
      <c r="H771" s="196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92"/>
      <c r="H772" s="196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92"/>
      <c r="H773" s="196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92"/>
      <c r="H774" s="196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92"/>
      <c r="H775" s="196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92"/>
      <c r="H776" s="196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92"/>
      <c r="H777" s="196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92"/>
      <c r="H778" s="196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5" customHeight="1" x14ac:dyDescent="0.35">
      <c r="A779" s="192"/>
      <c r="B779" s="193"/>
      <c r="C779" s="181"/>
      <c r="D779" s="181"/>
      <c r="E779" s="181"/>
      <c r="F779" s="181"/>
      <c r="G779" s="192"/>
      <c r="H779" s="196"/>
      <c r="I779" s="181"/>
      <c r="J779" s="181"/>
      <c r="K779" s="181"/>
      <c r="L779" s="181"/>
    </row>
    <row r="780" spans="1:26" ht="15" customHeight="1" x14ac:dyDescent="0.35">
      <c r="A780" s="192"/>
      <c r="B780" s="193"/>
      <c r="C780" s="181"/>
      <c r="D780" s="181"/>
      <c r="E780" s="181"/>
      <c r="F780" s="181"/>
      <c r="G780" s="192"/>
      <c r="H780" s="196"/>
      <c r="I780" s="181"/>
      <c r="J780" s="181"/>
      <c r="K780" s="181"/>
      <c r="L780" s="181"/>
    </row>
    <row r="781" spans="1:26" ht="15" customHeight="1" x14ac:dyDescent="0.35">
      <c r="A781" s="192"/>
      <c r="B781" s="193"/>
      <c r="C781" s="181"/>
      <c r="D781" s="181"/>
      <c r="E781" s="181"/>
      <c r="F781" s="181"/>
      <c r="G781" s="192"/>
      <c r="H781" s="196"/>
      <c r="I781" s="181"/>
      <c r="J781" s="181"/>
      <c r="K781" s="181"/>
      <c r="L781" s="181"/>
    </row>
    <row r="782" spans="1:26" ht="15" customHeight="1" x14ac:dyDescent="0.35">
      <c r="A782" s="192"/>
      <c r="B782" s="193"/>
      <c r="C782" s="181"/>
      <c r="D782" s="181"/>
      <c r="E782" s="181"/>
      <c r="F782" s="181"/>
      <c r="G782" s="192"/>
      <c r="H782" s="196"/>
      <c r="I782" s="181"/>
      <c r="J782" s="181"/>
      <c r="K782" s="181"/>
      <c r="L782" s="181"/>
    </row>
    <row r="783" spans="1:26" ht="15" customHeight="1" x14ac:dyDescent="0.35">
      <c r="A783" s="192"/>
      <c r="B783" s="193"/>
      <c r="C783" s="181"/>
      <c r="D783" s="181"/>
      <c r="E783" s="181"/>
      <c r="F783" s="181"/>
      <c r="G783" s="192"/>
      <c r="H783" s="196"/>
      <c r="I783" s="181"/>
      <c r="J783" s="181"/>
      <c r="K783" s="181"/>
      <c r="L783" s="181"/>
    </row>
    <row r="784" spans="1:26" ht="15" customHeight="1" x14ac:dyDescent="0.35">
      <c r="A784" s="192"/>
      <c r="B784" s="193"/>
      <c r="C784" s="181"/>
      <c r="D784" s="181"/>
      <c r="E784" s="181"/>
      <c r="F784" s="181"/>
      <c r="G784" s="192"/>
      <c r="H784" s="196"/>
      <c r="I784" s="181"/>
      <c r="J784" s="181"/>
      <c r="K784" s="181"/>
      <c r="L784" s="181"/>
    </row>
    <row r="785" spans="1:12" ht="15" customHeight="1" x14ac:dyDescent="0.35">
      <c r="A785" s="192"/>
      <c r="B785" s="193"/>
      <c r="C785" s="181"/>
      <c r="D785" s="181"/>
      <c r="E785" s="181"/>
      <c r="F785" s="181"/>
      <c r="G785" s="192"/>
      <c r="H785" s="196"/>
      <c r="I785" s="181"/>
      <c r="J785" s="181"/>
      <c r="K785" s="181"/>
      <c r="L785" s="181"/>
    </row>
    <row r="786" spans="1:12" ht="15" customHeight="1" x14ac:dyDescent="0.35">
      <c r="A786" s="192"/>
      <c r="B786" s="193"/>
      <c r="C786" s="181"/>
      <c r="D786" s="181"/>
      <c r="E786" s="181"/>
      <c r="F786" s="181"/>
      <c r="G786" s="192"/>
      <c r="H786" s="196"/>
      <c r="I786" s="181"/>
      <c r="J786" s="181"/>
      <c r="K786" s="181"/>
      <c r="L786" s="181"/>
    </row>
    <row r="787" spans="1:12" ht="15" customHeight="1" x14ac:dyDescent="0.35">
      <c r="A787" s="192"/>
      <c r="B787" s="193"/>
      <c r="C787" s="181"/>
      <c r="D787" s="181"/>
      <c r="E787" s="181"/>
      <c r="F787" s="181"/>
      <c r="G787" s="192"/>
      <c r="H787" s="196"/>
      <c r="I787" s="181"/>
      <c r="J787" s="181"/>
      <c r="K787" s="181"/>
      <c r="L787" s="181"/>
    </row>
    <row r="788" spans="1:12" ht="15" customHeight="1" x14ac:dyDescent="0.35">
      <c r="A788" s="192"/>
      <c r="B788" s="193"/>
      <c r="C788" s="181"/>
      <c r="D788" s="181"/>
      <c r="E788" s="181"/>
      <c r="F788" s="181"/>
      <c r="G788" s="192"/>
      <c r="H788" s="196"/>
      <c r="I788" s="181"/>
      <c r="J788" s="181"/>
      <c r="K788" s="181"/>
      <c r="L788" s="181"/>
    </row>
    <row r="789" spans="1:12" ht="15" customHeight="1" x14ac:dyDescent="0.35">
      <c r="A789" s="192"/>
      <c r="B789" s="193"/>
      <c r="C789" s="181"/>
      <c r="D789" s="181"/>
      <c r="E789" s="181"/>
      <c r="F789" s="181"/>
      <c r="G789" s="192"/>
      <c r="H789" s="196"/>
      <c r="I789" s="181"/>
      <c r="J789" s="181"/>
      <c r="K789" s="181"/>
      <c r="L789" s="181"/>
    </row>
    <row r="790" spans="1:12" ht="15" customHeight="1" x14ac:dyDescent="0.35">
      <c r="A790" s="192"/>
      <c r="B790" s="193"/>
      <c r="C790" s="181"/>
      <c r="D790" s="181"/>
      <c r="E790" s="181"/>
      <c r="F790" s="181"/>
      <c r="G790" s="192"/>
      <c r="H790" s="196"/>
      <c r="I790" s="181"/>
      <c r="J790" s="181"/>
      <c r="K790" s="181"/>
      <c r="L790" s="181"/>
    </row>
    <row r="791" spans="1:12" ht="15" customHeight="1" x14ac:dyDescent="0.35">
      <c r="A791" s="192"/>
      <c r="B791" s="193"/>
      <c r="C791" s="181"/>
      <c r="D791" s="181"/>
      <c r="E791" s="181"/>
      <c r="F791" s="181"/>
      <c r="G791" s="192"/>
      <c r="H791" s="196"/>
      <c r="I791" s="181"/>
      <c r="J791" s="181"/>
      <c r="K791" s="181"/>
      <c r="L791" s="181"/>
    </row>
    <row r="792" spans="1:12" ht="15" customHeight="1" x14ac:dyDescent="0.35">
      <c r="A792" s="192"/>
      <c r="B792" s="193"/>
      <c r="C792" s="181"/>
      <c r="D792" s="181"/>
      <c r="E792" s="181"/>
      <c r="F792" s="181"/>
      <c r="G792" s="192"/>
      <c r="H792" s="196"/>
      <c r="I792" s="181"/>
      <c r="J792" s="181"/>
      <c r="K792" s="181"/>
      <c r="L792" s="181"/>
    </row>
    <row r="793" spans="1:12" ht="15" customHeight="1" x14ac:dyDescent="0.35">
      <c r="A793" s="192"/>
      <c r="B793" s="193"/>
      <c r="C793" s="181"/>
      <c r="D793" s="181"/>
      <c r="E793" s="181"/>
      <c r="F793" s="181"/>
      <c r="G793" s="192"/>
      <c r="H793" s="196"/>
      <c r="I793" s="181"/>
      <c r="J793" s="181"/>
      <c r="K793" s="181"/>
      <c r="L793" s="181"/>
    </row>
    <row r="794" spans="1:12" ht="15" customHeight="1" x14ac:dyDescent="0.35">
      <c r="A794" s="192"/>
      <c r="B794" s="193"/>
      <c r="C794" s="181"/>
      <c r="D794" s="181"/>
      <c r="E794" s="181"/>
      <c r="F794" s="181"/>
      <c r="G794" s="192"/>
      <c r="H794" s="196"/>
      <c r="I794" s="181"/>
      <c r="J794" s="181"/>
      <c r="K794" s="181"/>
      <c r="L794" s="181"/>
    </row>
    <row r="795" spans="1:12" ht="15" customHeight="1" x14ac:dyDescent="0.35">
      <c r="A795" s="192"/>
      <c r="B795" s="193"/>
      <c r="C795" s="181"/>
      <c r="D795" s="181"/>
      <c r="E795" s="181"/>
      <c r="F795" s="181"/>
      <c r="G795" s="192"/>
      <c r="H795" s="196"/>
      <c r="I795" s="181"/>
      <c r="J795" s="181"/>
      <c r="K795" s="181"/>
      <c r="L795" s="181"/>
    </row>
    <row r="796" spans="1:12" ht="15" customHeight="1" x14ac:dyDescent="0.35">
      <c r="A796" s="192"/>
      <c r="B796" s="193"/>
      <c r="C796" s="181"/>
      <c r="D796" s="181"/>
      <c r="E796" s="181"/>
      <c r="F796" s="181"/>
      <c r="G796" s="192"/>
      <c r="H796" s="196"/>
      <c r="I796" s="181"/>
      <c r="J796" s="181"/>
      <c r="K796" s="181"/>
      <c r="L796" s="181"/>
    </row>
    <row r="797" spans="1:12" ht="15" customHeight="1" x14ac:dyDescent="0.35">
      <c r="A797" s="192"/>
      <c r="B797" s="193"/>
      <c r="C797" s="181"/>
      <c r="D797" s="181"/>
      <c r="E797" s="181"/>
      <c r="F797" s="181"/>
      <c r="G797" s="192"/>
      <c r="H797" s="196"/>
      <c r="I797" s="181"/>
      <c r="J797" s="181"/>
      <c r="K797" s="181"/>
      <c r="L797" s="181"/>
    </row>
    <row r="798" spans="1:12" ht="15" customHeight="1" x14ac:dyDescent="0.35">
      <c r="A798" s="192"/>
      <c r="B798" s="193"/>
      <c r="C798" s="181"/>
      <c r="D798" s="181"/>
      <c r="E798" s="181"/>
      <c r="F798" s="181"/>
      <c r="G798" s="192"/>
      <c r="H798" s="196"/>
      <c r="I798" s="181"/>
      <c r="J798" s="181"/>
      <c r="K798" s="181"/>
      <c r="L798" s="181"/>
    </row>
    <row r="799" spans="1:12" ht="15" customHeight="1" x14ac:dyDescent="0.35">
      <c r="A799" s="192"/>
      <c r="B799" s="193"/>
      <c r="C799" s="181"/>
      <c r="D799" s="181"/>
      <c r="E799" s="181"/>
      <c r="F799" s="181"/>
      <c r="G799" s="192"/>
      <c r="H799" s="196"/>
      <c r="I799" s="181"/>
      <c r="J799" s="181"/>
      <c r="K799" s="181"/>
      <c r="L799" s="181"/>
    </row>
    <row r="800" spans="1:12" ht="15" customHeight="1" x14ac:dyDescent="0.35">
      <c r="A800" s="192"/>
      <c r="B800" s="193"/>
      <c r="C800" s="181"/>
      <c r="D800" s="181"/>
      <c r="E800" s="181"/>
      <c r="F800" s="181"/>
      <c r="G800" s="192"/>
      <c r="H800" s="196"/>
      <c r="I800" s="181"/>
      <c r="J800" s="181"/>
      <c r="K800" s="181"/>
      <c r="L800" s="181"/>
    </row>
    <row r="801" spans="1:12" ht="15" customHeight="1" x14ac:dyDescent="0.35">
      <c r="A801" s="192"/>
      <c r="B801" s="193"/>
      <c r="C801" s="181"/>
      <c r="D801" s="181"/>
      <c r="E801" s="181"/>
      <c r="F801" s="181"/>
      <c r="G801" s="192"/>
      <c r="H801" s="196"/>
      <c r="I801" s="181"/>
      <c r="J801" s="181"/>
      <c r="K801" s="181"/>
      <c r="L801" s="181"/>
    </row>
    <row r="802" spans="1:12" ht="15" customHeight="1" x14ac:dyDescent="0.35">
      <c r="A802" s="192"/>
      <c r="B802" s="193"/>
      <c r="C802" s="181"/>
      <c r="D802" s="181"/>
      <c r="E802" s="181"/>
      <c r="F802" s="181"/>
      <c r="G802" s="192"/>
      <c r="H802" s="196"/>
      <c r="I802" s="181"/>
      <c r="J802" s="181"/>
      <c r="K802" s="181"/>
      <c r="L802" s="181"/>
    </row>
    <row r="803" spans="1:12" ht="15" customHeight="1" x14ac:dyDescent="0.35">
      <c r="A803" s="192"/>
      <c r="B803" s="193"/>
      <c r="C803" s="181"/>
      <c r="D803" s="181"/>
      <c r="E803" s="181"/>
      <c r="F803" s="181"/>
      <c r="G803" s="192"/>
      <c r="H803" s="196"/>
      <c r="I803" s="181"/>
      <c r="J803" s="181"/>
      <c r="K803" s="181"/>
      <c r="L803" s="181"/>
    </row>
    <row r="804" spans="1:12" ht="15" customHeight="1" x14ac:dyDescent="0.35">
      <c r="A804" s="192"/>
      <c r="B804" s="193"/>
      <c r="C804" s="181"/>
      <c r="D804" s="181"/>
      <c r="E804" s="181"/>
      <c r="F804" s="181"/>
      <c r="G804" s="192"/>
      <c r="H804" s="196"/>
      <c r="I804" s="181"/>
      <c r="J804" s="181"/>
      <c r="K804" s="181"/>
      <c r="L804" s="181"/>
    </row>
    <row r="805" spans="1:12" ht="15" customHeight="1" x14ac:dyDescent="0.35">
      <c r="A805" s="192"/>
      <c r="B805" s="193"/>
      <c r="C805" s="181"/>
      <c r="D805" s="181"/>
      <c r="E805" s="181"/>
      <c r="F805" s="181"/>
      <c r="G805" s="192"/>
      <c r="H805" s="196"/>
      <c r="I805" s="181"/>
      <c r="J805" s="181"/>
      <c r="K805" s="181"/>
      <c r="L805" s="181"/>
    </row>
    <row r="806" spans="1:12" ht="15" customHeight="1" x14ac:dyDescent="0.35">
      <c r="A806" s="192"/>
      <c r="B806" s="193"/>
      <c r="C806" s="181"/>
      <c r="D806" s="181"/>
      <c r="E806" s="181"/>
      <c r="F806" s="181"/>
      <c r="G806" s="192"/>
      <c r="H806" s="196"/>
      <c r="I806" s="181"/>
      <c r="J806" s="181"/>
      <c r="K806" s="181"/>
      <c r="L806" s="181"/>
    </row>
    <row r="807" spans="1:12" ht="15" customHeight="1" x14ac:dyDescent="0.35">
      <c r="A807" s="192"/>
      <c r="B807" s="193"/>
      <c r="C807" s="181"/>
      <c r="D807" s="181"/>
      <c r="E807" s="181"/>
      <c r="F807" s="181"/>
      <c r="G807" s="192"/>
      <c r="H807" s="196"/>
      <c r="I807" s="181"/>
      <c r="J807" s="181"/>
      <c r="K807" s="181"/>
      <c r="L807" s="181"/>
    </row>
    <row r="808" spans="1:12" ht="15" customHeight="1" x14ac:dyDescent="0.35">
      <c r="A808" s="192"/>
      <c r="B808" s="193"/>
      <c r="C808" s="181"/>
      <c r="D808" s="181"/>
      <c r="E808" s="181"/>
      <c r="F808" s="181"/>
      <c r="G808" s="192"/>
      <c r="H808" s="196"/>
      <c r="I808" s="181"/>
      <c r="J808" s="181"/>
      <c r="K808" s="181"/>
      <c r="L808" s="181"/>
    </row>
    <row r="809" spans="1:12" ht="15" customHeight="1" x14ac:dyDescent="0.35">
      <c r="A809" s="192"/>
      <c r="B809" s="193"/>
      <c r="C809" s="181"/>
      <c r="D809" s="181"/>
      <c r="E809" s="181"/>
      <c r="F809" s="181"/>
      <c r="G809" s="192"/>
      <c r="H809" s="196"/>
      <c r="I809" s="181"/>
      <c r="J809" s="181"/>
      <c r="K809" s="181"/>
      <c r="L809" s="181"/>
    </row>
    <row r="810" spans="1:12" ht="15" customHeight="1" x14ac:dyDescent="0.35">
      <c r="A810" s="192"/>
      <c r="B810" s="193"/>
      <c r="C810" s="181"/>
      <c r="D810" s="181"/>
      <c r="E810" s="181"/>
      <c r="F810" s="181"/>
      <c r="G810" s="192"/>
      <c r="H810" s="196"/>
      <c r="I810" s="181"/>
      <c r="J810" s="181"/>
      <c r="K810" s="181"/>
      <c r="L810" s="181"/>
    </row>
    <row r="811" spans="1:12" ht="15" customHeight="1" x14ac:dyDescent="0.35">
      <c r="A811" s="192"/>
      <c r="B811" s="193"/>
      <c r="C811" s="181"/>
      <c r="D811" s="181"/>
      <c r="E811" s="181"/>
      <c r="F811" s="181"/>
      <c r="G811" s="192"/>
      <c r="H811" s="196"/>
      <c r="I811" s="181"/>
      <c r="J811" s="181"/>
      <c r="K811" s="181"/>
      <c r="L811" s="181"/>
    </row>
    <row r="812" spans="1:12" ht="15" customHeight="1" x14ac:dyDescent="0.35">
      <c r="A812" s="192"/>
      <c r="B812" s="193"/>
      <c r="C812" s="181"/>
      <c r="D812" s="181"/>
      <c r="E812" s="181"/>
      <c r="F812" s="181"/>
      <c r="G812" s="192"/>
      <c r="H812" s="196"/>
      <c r="I812" s="181"/>
      <c r="J812" s="181"/>
      <c r="K812" s="181"/>
      <c r="L812" s="181"/>
    </row>
    <row r="813" spans="1:12" ht="15" customHeight="1" x14ac:dyDescent="0.35">
      <c r="A813" s="192"/>
      <c r="B813" s="193"/>
      <c r="C813" s="181"/>
      <c r="D813" s="181"/>
      <c r="E813" s="181"/>
      <c r="F813" s="181"/>
      <c r="G813" s="192"/>
      <c r="H813" s="196"/>
      <c r="I813" s="181"/>
      <c r="J813" s="181"/>
      <c r="K813" s="181"/>
      <c r="L813" s="181"/>
    </row>
    <row r="814" spans="1:12" ht="15" customHeight="1" x14ac:dyDescent="0.35">
      <c r="A814" s="192"/>
      <c r="B814" s="193"/>
      <c r="C814" s="181"/>
      <c r="D814" s="181"/>
      <c r="E814" s="181"/>
      <c r="F814" s="181"/>
      <c r="G814" s="192"/>
      <c r="H814" s="196"/>
      <c r="I814" s="181"/>
      <c r="J814" s="181"/>
      <c r="K814" s="181"/>
      <c r="L814" s="181"/>
    </row>
    <row r="815" spans="1:12" ht="15" customHeight="1" x14ac:dyDescent="0.35">
      <c r="A815" s="192"/>
      <c r="B815" s="193"/>
      <c r="C815" s="181"/>
      <c r="D815" s="181"/>
      <c r="E815" s="181"/>
      <c r="F815" s="181"/>
      <c r="G815" s="192"/>
      <c r="H815" s="196"/>
      <c r="I815" s="181"/>
      <c r="J815" s="181"/>
      <c r="K815" s="181"/>
      <c r="L815" s="181"/>
    </row>
    <row r="816" spans="1:12" ht="15" customHeight="1" x14ac:dyDescent="0.35">
      <c r="A816" s="192"/>
      <c r="B816" s="193"/>
      <c r="C816" s="181"/>
      <c r="D816" s="181"/>
      <c r="E816" s="181"/>
      <c r="F816" s="181"/>
      <c r="G816" s="192"/>
      <c r="H816" s="196"/>
      <c r="I816" s="181"/>
      <c r="J816" s="181"/>
      <c r="K816" s="181"/>
      <c r="L816" s="181"/>
    </row>
    <row r="817" spans="1:12" ht="15" customHeight="1" x14ac:dyDescent="0.35">
      <c r="A817" s="192"/>
      <c r="B817" s="193"/>
      <c r="C817" s="181"/>
      <c r="D817" s="181"/>
      <c r="E817" s="181"/>
      <c r="F817" s="181"/>
      <c r="G817" s="192"/>
      <c r="H817" s="196"/>
      <c r="I817" s="181"/>
      <c r="J817" s="181"/>
      <c r="K817" s="181"/>
      <c r="L817" s="181"/>
    </row>
    <row r="818" spans="1:12" ht="15" customHeight="1" x14ac:dyDescent="0.35">
      <c r="A818" s="192"/>
      <c r="B818" s="193"/>
      <c r="C818" s="181"/>
      <c r="D818" s="181"/>
      <c r="E818" s="181"/>
      <c r="F818" s="181"/>
      <c r="G818" s="192"/>
      <c r="H818" s="196"/>
      <c r="I818" s="181"/>
      <c r="J818" s="181"/>
      <c r="K818" s="181"/>
      <c r="L818" s="181"/>
    </row>
    <row r="819" spans="1:12" ht="15" customHeight="1" x14ac:dyDescent="0.35">
      <c r="A819" s="192"/>
      <c r="B819" s="193"/>
      <c r="C819" s="181"/>
      <c r="D819" s="181"/>
      <c r="E819" s="181"/>
      <c r="F819" s="181"/>
      <c r="G819" s="192"/>
      <c r="H819" s="196"/>
      <c r="I819" s="181"/>
      <c r="J819" s="181"/>
      <c r="K819" s="181"/>
      <c r="L819" s="181"/>
    </row>
    <row r="820" spans="1:12" ht="15" customHeight="1" x14ac:dyDescent="0.35">
      <c r="A820" s="192"/>
      <c r="B820" s="193"/>
      <c r="C820" s="181"/>
      <c r="D820" s="181"/>
      <c r="E820" s="181"/>
      <c r="F820" s="181"/>
      <c r="G820" s="192"/>
      <c r="H820" s="196"/>
      <c r="I820" s="181"/>
      <c r="J820" s="181"/>
      <c r="K820" s="181"/>
      <c r="L820" s="181"/>
    </row>
    <row r="821" spans="1:12" ht="15" customHeight="1" x14ac:dyDescent="0.35">
      <c r="A821" s="192"/>
      <c r="B821" s="193"/>
      <c r="C821" s="181"/>
      <c r="D821" s="181"/>
      <c r="E821" s="181"/>
      <c r="F821" s="181"/>
      <c r="G821" s="192"/>
      <c r="H821" s="196"/>
      <c r="I821" s="181"/>
      <c r="J821" s="181"/>
      <c r="K821" s="181"/>
      <c r="L821" s="181"/>
    </row>
    <row r="822" spans="1:12" ht="15" customHeight="1" x14ac:dyDescent="0.35">
      <c r="A822" s="192"/>
      <c r="B822" s="193"/>
      <c r="C822" s="181"/>
      <c r="D822" s="181"/>
      <c r="E822" s="181"/>
      <c r="F822" s="181"/>
      <c r="G822" s="192"/>
      <c r="H822" s="196"/>
      <c r="I822" s="181"/>
      <c r="J822" s="181"/>
      <c r="K822" s="181"/>
      <c r="L822" s="181"/>
    </row>
    <row r="823" spans="1:12" ht="15" customHeight="1" x14ac:dyDescent="0.35">
      <c r="A823" s="192"/>
      <c r="B823" s="193"/>
      <c r="C823" s="181"/>
      <c r="D823" s="181"/>
      <c r="E823" s="181"/>
      <c r="F823" s="181"/>
      <c r="G823" s="192"/>
      <c r="H823" s="196"/>
      <c r="I823" s="181"/>
      <c r="J823" s="181"/>
      <c r="K823" s="181"/>
      <c r="L823" s="181"/>
    </row>
    <row r="824" spans="1:12" ht="15" customHeight="1" x14ac:dyDescent="0.35">
      <c r="A824" s="192"/>
      <c r="B824" s="193"/>
      <c r="C824" s="181"/>
      <c r="D824" s="181"/>
      <c r="E824" s="181"/>
      <c r="F824" s="181"/>
      <c r="G824" s="192"/>
      <c r="H824" s="196"/>
      <c r="I824" s="181"/>
      <c r="J824" s="181"/>
      <c r="K824" s="181"/>
      <c r="L824" s="181"/>
    </row>
    <row r="825" spans="1:12" ht="15" customHeight="1" x14ac:dyDescent="0.35">
      <c r="A825" s="192"/>
      <c r="B825" s="193"/>
      <c r="C825" s="181"/>
      <c r="D825" s="181"/>
      <c r="E825" s="181"/>
      <c r="F825" s="181"/>
      <c r="G825" s="192"/>
      <c r="H825" s="196"/>
      <c r="I825" s="181"/>
      <c r="J825" s="181"/>
      <c r="K825" s="181"/>
      <c r="L825" s="181"/>
    </row>
    <row r="826" spans="1:12" ht="15" customHeight="1" x14ac:dyDescent="0.35">
      <c r="A826" s="192"/>
      <c r="B826" s="193"/>
      <c r="C826" s="181"/>
      <c r="D826" s="181"/>
      <c r="E826" s="181"/>
      <c r="F826" s="181"/>
      <c r="G826" s="192"/>
      <c r="H826" s="196"/>
      <c r="I826" s="181"/>
      <c r="J826" s="181"/>
      <c r="K826" s="181"/>
      <c r="L826" s="181"/>
    </row>
    <row r="827" spans="1:12" ht="15" customHeight="1" x14ac:dyDescent="0.35">
      <c r="A827" s="192"/>
      <c r="B827" s="193"/>
      <c r="C827" s="181"/>
      <c r="D827" s="181"/>
      <c r="E827" s="181"/>
      <c r="F827" s="181"/>
      <c r="G827" s="192"/>
      <c r="H827" s="196"/>
      <c r="I827" s="181"/>
      <c r="J827" s="181"/>
      <c r="K827" s="181"/>
      <c r="L827" s="181"/>
    </row>
    <row r="828" spans="1:12" ht="15" customHeight="1" x14ac:dyDescent="0.35">
      <c r="A828" s="192"/>
      <c r="B828" s="193"/>
      <c r="C828" s="181"/>
      <c r="D828" s="181"/>
      <c r="E828" s="181"/>
      <c r="F828" s="181"/>
      <c r="G828" s="192"/>
      <c r="H828" s="196"/>
      <c r="I828" s="181"/>
      <c r="J828" s="181"/>
      <c r="K828" s="181"/>
      <c r="L828" s="181"/>
    </row>
    <row r="829" spans="1:12" ht="15" customHeight="1" x14ac:dyDescent="0.35">
      <c r="A829" s="192"/>
      <c r="B829" s="193"/>
      <c r="C829" s="181"/>
      <c r="D829" s="181"/>
      <c r="E829" s="181"/>
      <c r="F829" s="181"/>
      <c r="G829" s="192"/>
      <c r="H829" s="196"/>
      <c r="I829" s="181"/>
      <c r="J829" s="181"/>
      <c r="K829" s="181"/>
      <c r="L829" s="181"/>
    </row>
    <row r="830" spans="1:12" ht="15" customHeight="1" x14ac:dyDescent="0.35">
      <c r="A830" s="192"/>
      <c r="B830" s="193"/>
      <c r="C830" s="181"/>
      <c r="D830" s="181"/>
      <c r="E830" s="181"/>
      <c r="F830" s="181"/>
      <c r="G830" s="192"/>
      <c r="H830" s="196"/>
      <c r="I830" s="181"/>
      <c r="J830" s="181"/>
      <c r="K830" s="181"/>
      <c r="L830" s="181"/>
    </row>
    <row r="831" spans="1:12" ht="15" customHeight="1" x14ac:dyDescent="0.35">
      <c r="A831" s="192"/>
      <c r="B831" s="193"/>
      <c r="C831" s="181"/>
      <c r="D831" s="181"/>
      <c r="E831" s="181"/>
      <c r="F831" s="181"/>
      <c r="G831" s="192"/>
      <c r="H831" s="196"/>
      <c r="I831" s="181"/>
      <c r="J831" s="181"/>
      <c r="K831" s="181"/>
      <c r="L831" s="181"/>
    </row>
    <row r="832" spans="1:12" ht="15" customHeight="1" x14ac:dyDescent="0.35">
      <c r="A832" s="192"/>
      <c r="B832" s="193"/>
      <c r="C832" s="181"/>
      <c r="D832" s="181"/>
      <c r="E832" s="181"/>
      <c r="F832" s="181"/>
      <c r="G832" s="192"/>
      <c r="H832" s="196"/>
      <c r="I832" s="181"/>
      <c r="J832" s="181"/>
      <c r="K832" s="181"/>
      <c r="L832" s="181"/>
    </row>
    <row r="833" spans="1:12" ht="15" customHeight="1" x14ac:dyDescent="0.35">
      <c r="A833" s="192"/>
      <c r="B833" s="193"/>
      <c r="C833" s="181"/>
      <c r="D833" s="181"/>
      <c r="E833" s="181"/>
      <c r="F833" s="181"/>
      <c r="G833" s="192"/>
      <c r="H833" s="196"/>
      <c r="I833" s="181"/>
      <c r="J833" s="181"/>
      <c r="K833" s="181"/>
      <c r="L833" s="181"/>
    </row>
    <row r="834" spans="1:12" ht="15" customHeight="1" x14ac:dyDescent="0.35">
      <c r="A834" s="192"/>
      <c r="B834" s="193"/>
      <c r="C834" s="181"/>
      <c r="D834" s="181"/>
      <c r="E834" s="181"/>
      <c r="F834" s="181"/>
      <c r="G834" s="192"/>
      <c r="H834" s="196"/>
      <c r="I834" s="181"/>
      <c r="J834" s="181"/>
      <c r="K834" s="181"/>
      <c r="L834" s="181"/>
    </row>
    <row r="835" spans="1:12" ht="15" customHeight="1" x14ac:dyDescent="0.35">
      <c r="A835" s="192"/>
      <c r="B835" s="193"/>
      <c r="C835" s="181"/>
      <c r="D835" s="181"/>
      <c r="E835" s="181"/>
      <c r="F835" s="181"/>
      <c r="G835" s="192"/>
      <c r="H835" s="196"/>
      <c r="I835" s="181"/>
      <c r="J835" s="181"/>
      <c r="K835" s="181"/>
      <c r="L835" s="181"/>
    </row>
    <row r="836" spans="1:12" ht="15" customHeight="1" x14ac:dyDescent="0.35">
      <c r="A836" s="192"/>
      <c r="B836" s="193"/>
      <c r="C836" s="181"/>
      <c r="D836" s="181"/>
      <c r="E836" s="181"/>
      <c r="F836" s="181"/>
      <c r="G836" s="192"/>
      <c r="H836" s="196"/>
      <c r="I836" s="181"/>
      <c r="J836" s="181"/>
      <c r="K836" s="181"/>
      <c r="L836" s="181"/>
    </row>
    <row r="837" spans="1:12" ht="15" customHeight="1" x14ac:dyDescent="0.35">
      <c r="A837" s="192"/>
      <c r="B837" s="193"/>
      <c r="C837" s="181"/>
      <c r="D837" s="181"/>
      <c r="E837" s="181"/>
      <c r="F837" s="181"/>
      <c r="G837" s="192"/>
      <c r="H837" s="196"/>
      <c r="I837" s="181"/>
      <c r="J837" s="181"/>
      <c r="K837" s="181"/>
      <c r="L837" s="181"/>
    </row>
    <row r="838" spans="1:12" ht="15" customHeight="1" x14ac:dyDescent="0.35">
      <c r="A838" s="192"/>
      <c r="B838" s="193"/>
      <c r="C838" s="181"/>
      <c r="D838" s="181"/>
      <c r="E838" s="181"/>
      <c r="F838" s="181"/>
      <c r="G838" s="192"/>
      <c r="H838" s="196"/>
      <c r="I838" s="181"/>
      <c r="J838" s="181"/>
      <c r="K838" s="181"/>
      <c r="L838" s="181"/>
    </row>
    <row r="839" spans="1:12" ht="15" customHeight="1" x14ac:dyDescent="0.35">
      <c r="A839" s="192"/>
      <c r="B839" s="193"/>
      <c r="C839" s="181"/>
      <c r="D839" s="181"/>
      <c r="E839" s="181"/>
      <c r="F839" s="181"/>
      <c r="G839" s="192"/>
      <c r="H839" s="196"/>
      <c r="I839" s="181"/>
      <c r="J839" s="181"/>
      <c r="K839" s="181"/>
      <c r="L839" s="181"/>
    </row>
    <row r="840" spans="1:12" ht="15" customHeight="1" x14ac:dyDescent="0.35">
      <c r="A840" s="192"/>
      <c r="B840" s="193"/>
      <c r="C840" s="181"/>
      <c r="D840" s="181"/>
      <c r="E840" s="181"/>
      <c r="F840" s="181"/>
      <c r="G840" s="192"/>
      <c r="H840" s="196"/>
      <c r="I840" s="181"/>
      <c r="J840" s="181"/>
      <c r="K840" s="181"/>
      <c r="L840" s="181"/>
    </row>
    <row r="841" spans="1:12" ht="15" customHeight="1" x14ac:dyDescent="0.35">
      <c r="A841" s="192"/>
      <c r="B841" s="193"/>
      <c r="C841" s="181"/>
      <c r="D841" s="181"/>
      <c r="E841" s="181"/>
      <c r="F841" s="181"/>
      <c r="G841" s="192"/>
      <c r="H841" s="196"/>
      <c r="I841" s="181"/>
      <c r="J841" s="181"/>
      <c r="K841" s="181"/>
      <c r="L841" s="181"/>
    </row>
    <row r="842" spans="1:12" ht="15" customHeight="1" x14ac:dyDescent="0.35">
      <c r="A842" s="192"/>
      <c r="B842" s="193"/>
      <c r="C842" s="181"/>
      <c r="D842" s="181"/>
      <c r="E842" s="181"/>
      <c r="F842" s="181"/>
      <c r="G842" s="192"/>
      <c r="H842" s="196"/>
      <c r="I842" s="181"/>
      <c r="J842" s="181"/>
      <c r="K842" s="181"/>
      <c r="L842" s="181"/>
    </row>
    <row r="843" spans="1:12" ht="15" customHeight="1" x14ac:dyDescent="0.35">
      <c r="A843" s="192"/>
      <c r="B843" s="193"/>
      <c r="C843" s="181"/>
      <c r="D843" s="181"/>
      <c r="E843" s="181"/>
      <c r="F843" s="181"/>
      <c r="G843" s="192"/>
      <c r="H843" s="196"/>
      <c r="I843" s="181"/>
      <c r="J843" s="181"/>
      <c r="K843" s="181"/>
      <c r="L843" s="181"/>
    </row>
    <row r="844" spans="1:12" ht="15" customHeight="1" x14ac:dyDescent="0.35">
      <c r="A844" s="192"/>
      <c r="B844" s="193"/>
      <c r="C844" s="181"/>
      <c r="D844" s="181"/>
      <c r="E844" s="181"/>
      <c r="F844" s="181"/>
      <c r="G844" s="192"/>
      <c r="H844" s="196"/>
      <c r="I844" s="181"/>
      <c r="J844" s="181"/>
      <c r="K844" s="181"/>
      <c r="L844" s="181"/>
    </row>
    <row r="845" spans="1:12" ht="15" customHeight="1" x14ac:dyDescent="0.35">
      <c r="A845" s="192"/>
      <c r="B845" s="193"/>
      <c r="C845" s="181"/>
      <c r="D845" s="181"/>
      <c r="E845" s="181"/>
      <c r="F845" s="181"/>
      <c r="G845" s="192"/>
      <c r="H845" s="196"/>
      <c r="I845" s="181"/>
      <c r="J845" s="181"/>
      <c r="K845" s="181"/>
      <c r="L845" s="181"/>
    </row>
    <row r="846" spans="1:12" ht="15" customHeight="1" x14ac:dyDescent="0.35">
      <c r="A846" s="192"/>
      <c r="B846" s="193"/>
      <c r="C846" s="181"/>
      <c r="D846" s="181"/>
      <c r="E846" s="181"/>
      <c r="F846" s="181"/>
      <c r="G846" s="192"/>
      <c r="H846" s="196"/>
      <c r="I846" s="181"/>
      <c r="J846" s="181"/>
      <c r="K846" s="181"/>
      <c r="L846" s="181"/>
    </row>
    <row r="847" spans="1:12" ht="15" customHeight="1" x14ac:dyDescent="0.35">
      <c r="A847" s="192"/>
      <c r="B847" s="193"/>
      <c r="C847" s="181"/>
      <c r="D847" s="181"/>
      <c r="E847" s="181"/>
      <c r="F847" s="181"/>
      <c r="G847" s="192"/>
      <c r="H847" s="196"/>
      <c r="I847" s="181"/>
      <c r="J847" s="181"/>
      <c r="K847" s="181"/>
      <c r="L847" s="181"/>
    </row>
    <row r="848" spans="1:12" ht="15" customHeight="1" x14ac:dyDescent="0.35">
      <c r="A848" s="192"/>
      <c r="B848" s="193"/>
      <c r="C848" s="181"/>
      <c r="D848" s="181"/>
      <c r="E848" s="181"/>
      <c r="F848" s="181"/>
      <c r="G848" s="192"/>
      <c r="H848" s="196"/>
      <c r="I848" s="181"/>
      <c r="J848" s="181"/>
      <c r="K848" s="181"/>
      <c r="L848" s="181"/>
    </row>
    <row r="849" spans="1:12" ht="15" customHeight="1" x14ac:dyDescent="0.35">
      <c r="A849" s="192"/>
      <c r="B849" s="193"/>
      <c r="C849" s="181"/>
      <c r="D849" s="181"/>
      <c r="E849" s="181"/>
      <c r="F849" s="181"/>
      <c r="G849" s="192"/>
      <c r="H849" s="196"/>
      <c r="I849" s="181"/>
      <c r="J849" s="181"/>
      <c r="K849" s="181"/>
      <c r="L849" s="181"/>
    </row>
    <row r="850" spans="1:12" ht="15" customHeight="1" x14ac:dyDescent="0.35">
      <c r="A850" s="192"/>
      <c r="B850" s="193"/>
      <c r="C850" s="181"/>
      <c r="D850" s="181"/>
      <c r="E850" s="181"/>
      <c r="F850" s="181"/>
      <c r="G850" s="192"/>
      <c r="H850" s="196"/>
      <c r="I850" s="181"/>
      <c r="J850" s="181"/>
      <c r="K850" s="181"/>
      <c r="L850" s="181"/>
    </row>
    <row r="851" spans="1:12" ht="15" customHeight="1" x14ac:dyDescent="0.35">
      <c r="A851" s="192"/>
      <c r="B851" s="193"/>
      <c r="C851" s="181"/>
      <c r="D851" s="181"/>
      <c r="E851" s="181"/>
      <c r="F851" s="181"/>
      <c r="G851" s="192"/>
      <c r="H851" s="196"/>
      <c r="I851" s="181"/>
      <c r="J851" s="181"/>
      <c r="K851" s="181"/>
      <c r="L851" s="181"/>
    </row>
    <row r="852" spans="1:12" ht="15" customHeight="1" x14ac:dyDescent="0.35">
      <c r="A852" s="192"/>
      <c r="B852" s="193"/>
      <c r="C852" s="181"/>
      <c r="D852" s="181"/>
      <c r="E852" s="181"/>
      <c r="F852" s="181"/>
      <c r="G852" s="192"/>
      <c r="H852" s="196"/>
      <c r="I852" s="181"/>
      <c r="J852" s="181"/>
      <c r="K852" s="181"/>
      <c r="L852" s="181"/>
    </row>
    <row r="853" spans="1:12" ht="15" customHeight="1" x14ac:dyDescent="0.35">
      <c r="A853" s="192"/>
      <c r="B853" s="193"/>
      <c r="C853" s="181"/>
      <c r="D853" s="181"/>
      <c r="E853" s="181"/>
      <c r="F853" s="181"/>
      <c r="G853" s="192"/>
      <c r="H853" s="196"/>
      <c r="I853" s="181"/>
      <c r="J853" s="181"/>
      <c r="K853" s="181"/>
      <c r="L853" s="181"/>
    </row>
    <row r="854" spans="1:12" ht="15" customHeight="1" x14ac:dyDescent="0.35">
      <c r="A854" s="192"/>
      <c r="B854" s="193"/>
      <c r="C854" s="181"/>
      <c r="D854" s="181"/>
      <c r="E854" s="181"/>
      <c r="F854" s="181"/>
      <c r="G854" s="192"/>
      <c r="H854" s="196"/>
      <c r="I854" s="181"/>
      <c r="J854" s="181"/>
      <c r="K854" s="181"/>
      <c r="L854" s="181"/>
    </row>
    <row r="855" spans="1:12" ht="15" customHeight="1" x14ac:dyDescent="0.35">
      <c r="A855" s="192"/>
      <c r="B855" s="193"/>
      <c r="C855" s="181"/>
      <c r="D855" s="181"/>
      <c r="E855" s="181"/>
      <c r="F855" s="181"/>
      <c r="G855" s="192"/>
      <c r="H855" s="196"/>
      <c r="I855" s="181"/>
      <c r="J855" s="181"/>
      <c r="K855" s="181"/>
      <c r="L855" s="181"/>
    </row>
    <row r="856" spans="1:12" ht="15" customHeight="1" x14ac:dyDescent="0.35">
      <c r="A856" s="192"/>
      <c r="B856" s="193"/>
      <c r="C856" s="181"/>
      <c r="D856" s="181"/>
      <c r="E856" s="181"/>
      <c r="F856" s="181"/>
      <c r="G856" s="192"/>
      <c r="H856" s="196"/>
      <c r="I856" s="181"/>
      <c r="J856" s="181"/>
      <c r="K856" s="181"/>
      <c r="L856" s="181"/>
    </row>
    <row r="857" spans="1:12" ht="15" customHeight="1" x14ac:dyDescent="0.35">
      <c r="A857" s="192"/>
      <c r="B857" s="193"/>
      <c r="C857" s="181"/>
      <c r="D857" s="181"/>
      <c r="E857" s="181"/>
      <c r="F857" s="181"/>
      <c r="G857" s="192"/>
      <c r="H857" s="196"/>
      <c r="I857" s="181"/>
      <c r="J857" s="181"/>
      <c r="K857" s="181"/>
      <c r="L857" s="181"/>
    </row>
    <row r="858" spans="1:12" ht="15" customHeight="1" x14ac:dyDescent="0.35">
      <c r="A858" s="192"/>
      <c r="B858" s="193"/>
      <c r="C858" s="181"/>
      <c r="D858" s="181"/>
      <c r="E858" s="181"/>
      <c r="F858" s="181"/>
      <c r="G858" s="192"/>
      <c r="H858" s="196"/>
      <c r="I858" s="181"/>
      <c r="J858" s="181"/>
      <c r="K858" s="181"/>
      <c r="L858" s="181"/>
    </row>
    <row r="859" spans="1:12" ht="15" customHeight="1" x14ac:dyDescent="0.35">
      <c r="A859" s="192"/>
      <c r="B859" s="193"/>
      <c r="C859" s="181"/>
      <c r="D859" s="181"/>
      <c r="E859" s="181"/>
      <c r="F859" s="181"/>
      <c r="G859" s="192"/>
      <c r="H859" s="196"/>
      <c r="I859" s="181"/>
      <c r="J859" s="181"/>
      <c r="K859" s="181"/>
      <c r="L859" s="181"/>
    </row>
    <row r="860" spans="1:12" ht="15" customHeight="1" x14ac:dyDescent="0.35">
      <c r="A860" s="192"/>
      <c r="B860" s="193"/>
      <c r="C860" s="181"/>
      <c r="D860" s="181"/>
      <c r="E860" s="181"/>
      <c r="F860" s="181"/>
      <c r="G860" s="192"/>
      <c r="H860" s="196"/>
      <c r="I860" s="181"/>
      <c r="J860" s="181"/>
      <c r="K860" s="181"/>
      <c r="L860" s="181"/>
    </row>
    <row r="861" spans="1:12" ht="15" customHeight="1" x14ac:dyDescent="0.35">
      <c r="A861" s="192"/>
      <c r="B861" s="193"/>
      <c r="C861" s="181"/>
      <c r="D861" s="181"/>
      <c r="E861" s="181"/>
      <c r="F861" s="181"/>
      <c r="G861" s="192"/>
      <c r="H861" s="196"/>
      <c r="I861" s="181"/>
      <c r="J861" s="181"/>
      <c r="K861" s="181"/>
      <c r="L861" s="181"/>
    </row>
    <row r="862" spans="1:12" ht="15" customHeight="1" x14ac:dyDescent="0.35">
      <c r="A862" s="192"/>
      <c r="B862" s="193"/>
      <c r="C862" s="181"/>
      <c r="D862" s="181"/>
      <c r="E862" s="181"/>
      <c r="F862" s="181"/>
      <c r="G862" s="192"/>
      <c r="H862" s="196"/>
      <c r="I862" s="181"/>
      <c r="J862" s="181"/>
      <c r="K862" s="181"/>
      <c r="L862" s="181"/>
    </row>
    <row r="863" spans="1:12" ht="15" customHeight="1" x14ac:dyDescent="0.35">
      <c r="A863" s="192"/>
      <c r="B863" s="193"/>
      <c r="C863" s="181"/>
      <c r="D863" s="181"/>
      <c r="E863" s="181"/>
      <c r="F863" s="181"/>
      <c r="G863" s="192"/>
      <c r="H863" s="196"/>
      <c r="I863" s="181"/>
      <c r="J863" s="181"/>
      <c r="K863" s="181"/>
      <c r="L863" s="181"/>
    </row>
    <row r="864" spans="1:12" ht="15" customHeight="1" x14ac:dyDescent="0.35">
      <c r="A864" s="192"/>
      <c r="B864" s="193"/>
      <c r="C864" s="181"/>
      <c r="D864" s="181"/>
      <c r="E864" s="181"/>
      <c r="F864" s="181"/>
      <c r="G864" s="192"/>
      <c r="H864" s="196"/>
      <c r="I864" s="181"/>
      <c r="J864" s="181"/>
      <c r="K864" s="181"/>
      <c r="L864" s="181"/>
    </row>
    <row r="865" spans="1:12" ht="15" customHeight="1" x14ac:dyDescent="0.35">
      <c r="A865" s="192"/>
      <c r="B865" s="193"/>
      <c r="C865" s="181"/>
      <c r="D865" s="181"/>
      <c r="E865" s="181"/>
      <c r="F865" s="181"/>
      <c r="G865" s="192"/>
      <c r="H865" s="196"/>
      <c r="I865" s="181"/>
      <c r="J865" s="181"/>
      <c r="K865" s="181"/>
      <c r="L865" s="181"/>
    </row>
    <row r="866" spans="1:12" ht="15" customHeight="1" x14ac:dyDescent="0.35">
      <c r="A866" s="192"/>
      <c r="B866" s="193"/>
      <c r="C866" s="181"/>
      <c r="D866" s="181"/>
      <c r="E866" s="181"/>
      <c r="F866" s="181"/>
      <c r="G866" s="192"/>
      <c r="H866" s="196"/>
      <c r="I866" s="181"/>
      <c r="J866" s="181"/>
      <c r="K866" s="181"/>
      <c r="L866" s="181"/>
    </row>
    <row r="867" spans="1:12" ht="15" customHeight="1" x14ac:dyDescent="0.35">
      <c r="A867" s="192"/>
      <c r="B867" s="193"/>
      <c r="C867" s="181"/>
      <c r="D867" s="181"/>
      <c r="E867" s="181"/>
      <c r="F867" s="181"/>
      <c r="G867" s="192"/>
      <c r="H867" s="196"/>
      <c r="I867" s="181"/>
      <c r="J867" s="181"/>
      <c r="K867" s="181"/>
      <c r="L867" s="181"/>
    </row>
    <row r="868" spans="1:12" ht="15" customHeight="1" x14ac:dyDescent="0.35">
      <c r="A868" s="192"/>
      <c r="B868" s="193"/>
      <c r="C868" s="181"/>
      <c r="D868" s="181"/>
      <c r="E868" s="181"/>
      <c r="F868" s="181"/>
      <c r="G868" s="192"/>
      <c r="H868" s="196"/>
      <c r="I868" s="181"/>
      <c r="J868" s="181"/>
      <c r="K868" s="181"/>
      <c r="L868" s="181"/>
    </row>
    <row r="869" spans="1:12" ht="15" customHeight="1" x14ac:dyDescent="0.35">
      <c r="A869" s="192"/>
      <c r="B869" s="193"/>
      <c r="C869" s="181"/>
      <c r="D869" s="181"/>
      <c r="E869" s="181"/>
      <c r="F869" s="181"/>
      <c r="G869" s="192"/>
      <c r="H869" s="196"/>
      <c r="I869" s="181"/>
      <c r="J869" s="181"/>
      <c r="K869" s="181"/>
      <c r="L869" s="181"/>
    </row>
    <row r="870" spans="1:12" ht="15" customHeight="1" x14ac:dyDescent="0.35">
      <c r="A870" s="192"/>
      <c r="B870" s="193"/>
      <c r="C870" s="181"/>
      <c r="D870" s="181"/>
      <c r="E870" s="181"/>
      <c r="F870" s="181"/>
      <c r="G870" s="192"/>
      <c r="H870" s="196"/>
      <c r="I870" s="181"/>
      <c r="J870" s="181"/>
      <c r="K870" s="181"/>
      <c r="L870" s="181"/>
    </row>
    <row r="871" spans="1:12" ht="15" customHeight="1" x14ac:dyDescent="0.35">
      <c r="A871" s="192"/>
      <c r="B871" s="193"/>
      <c r="C871" s="181"/>
      <c r="D871" s="181"/>
      <c r="E871" s="181"/>
      <c r="F871" s="181"/>
      <c r="G871" s="192"/>
      <c r="H871" s="196"/>
      <c r="I871" s="181"/>
      <c r="J871" s="181"/>
      <c r="K871" s="181"/>
      <c r="L871" s="181"/>
    </row>
    <row r="872" spans="1:12" ht="15" customHeight="1" x14ac:dyDescent="0.35">
      <c r="A872" s="192"/>
      <c r="B872" s="193"/>
      <c r="C872" s="181"/>
      <c r="D872" s="181"/>
      <c r="E872" s="181"/>
      <c r="F872" s="181"/>
      <c r="G872" s="192"/>
      <c r="H872" s="196"/>
      <c r="I872" s="181"/>
      <c r="J872" s="181"/>
      <c r="K872" s="181"/>
      <c r="L872" s="181"/>
    </row>
    <row r="873" spans="1:12" ht="15" customHeight="1" x14ac:dyDescent="0.35">
      <c r="A873" s="192"/>
      <c r="B873" s="193"/>
      <c r="C873" s="181"/>
      <c r="D873" s="181"/>
      <c r="E873" s="181"/>
      <c r="F873" s="181"/>
      <c r="G873" s="192"/>
      <c r="H873" s="196"/>
      <c r="I873" s="181"/>
      <c r="J873" s="181"/>
      <c r="K873" s="181"/>
      <c r="L873" s="181"/>
    </row>
    <row r="874" spans="1:12" ht="15" customHeight="1" x14ac:dyDescent="0.35">
      <c r="A874" s="192"/>
      <c r="B874" s="193"/>
      <c r="C874" s="181"/>
      <c r="D874" s="181"/>
      <c r="E874" s="181"/>
      <c r="F874" s="181"/>
      <c r="G874" s="192"/>
      <c r="H874" s="196"/>
      <c r="I874" s="181"/>
      <c r="J874" s="181"/>
      <c r="K874" s="181"/>
      <c r="L874" s="181"/>
    </row>
    <row r="875" spans="1:12" ht="15" customHeight="1" x14ac:dyDescent="0.35">
      <c r="A875" s="192"/>
      <c r="B875" s="193"/>
      <c r="C875" s="181"/>
      <c r="D875" s="181"/>
      <c r="E875" s="181"/>
      <c r="F875" s="181"/>
      <c r="G875" s="192"/>
      <c r="H875" s="196"/>
      <c r="I875" s="181"/>
      <c r="J875" s="181"/>
      <c r="K875" s="181"/>
      <c r="L875" s="181"/>
    </row>
    <row r="876" spans="1:12" ht="15" customHeight="1" x14ac:dyDescent="0.35">
      <c r="A876" s="192"/>
      <c r="B876" s="193"/>
      <c r="C876" s="181"/>
      <c r="D876" s="181"/>
      <c r="E876" s="181"/>
      <c r="F876" s="181"/>
      <c r="G876" s="192"/>
      <c r="H876" s="196"/>
      <c r="I876" s="181"/>
      <c r="J876" s="181"/>
      <c r="K876" s="181"/>
      <c r="L876" s="181"/>
    </row>
    <row r="877" spans="1:12" ht="15" customHeight="1" x14ac:dyDescent="0.35">
      <c r="A877" s="192"/>
      <c r="B877" s="193"/>
      <c r="C877" s="181"/>
      <c r="D877" s="181"/>
      <c r="E877" s="181"/>
      <c r="F877" s="181"/>
      <c r="G877" s="192"/>
      <c r="H877" s="196"/>
      <c r="I877" s="181"/>
      <c r="J877" s="181"/>
      <c r="K877" s="181"/>
      <c r="L877" s="181"/>
    </row>
    <row r="878" spans="1:12" ht="15" customHeight="1" x14ac:dyDescent="0.35">
      <c r="A878" s="192"/>
      <c r="B878" s="193"/>
      <c r="C878" s="181"/>
      <c r="D878" s="181"/>
      <c r="E878" s="181"/>
      <c r="F878" s="181"/>
      <c r="G878" s="192"/>
      <c r="H878" s="196"/>
      <c r="I878" s="181"/>
      <c r="J878" s="181"/>
      <c r="K878" s="181"/>
      <c r="L878" s="181"/>
    </row>
    <row r="879" spans="1:12" ht="15" customHeight="1" x14ac:dyDescent="0.35">
      <c r="A879" s="192"/>
      <c r="B879" s="193"/>
      <c r="C879" s="181"/>
      <c r="D879" s="181"/>
      <c r="E879" s="181"/>
      <c r="F879" s="181"/>
      <c r="G879" s="192"/>
      <c r="H879" s="196"/>
      <c r="I879" s="181"/>
      <c r="J879" s="181"/>
      <c r="K879" s="181"/>
      <c r="L879" s="181"/>
    </row>
    <row r="880" spans="1:12" ht="15" customHeight="1" x14ac:dyDescent="0.35">
      <c r="A880" s="192"/>
      <c r="B880" s="193"/>
      <c r="C880" s="181"/>
      <c r="D880" s="181"/>
      <c r="E880" s="181"/>
      <c r="F880" s="181"/>
      <c r="G880" s="192"/>
      <c r="H880" s="196"/>
      <c r="I880" s="181"/>
      <c r="J880" s="181"/>
      <c r="K880" s="181"/>
      <c r="L880" s="181"/>
    </row>
    <row r="881" spans="1:12" ht="15" customHeight="1" x14ac:dyDescent="0.35">
      <c r="A881" s="192"/>
      <c r="B881" s="193"/>
      <c r="C881" s="181"/>
      <c r="D881" s="181"/>
      <c r="E881" s="181"/>
      <c r="F881" s="181"/>
      <c r="G881" s="192"/>
      <c r="H881" s="196"/>
      <c r="I881" s="181"/>
      <c r="J881" s="181"/>
      <c r="K881" s="181"/>
      <c r="L881" s="181"/>
    </row>
    <row r="882" spans="1:12" ht="15" customHeight="1" x14ac:dyDescent="0.35">
      <c r="A882" s="192"/>
      <c r="B882" s="193"/>
      <c r="C882" s="181"/>
      <c r="D882" s="181"/>
      <c r="E882" s="181"/>
      <c r="F882" s="181"/>
      <c r="G882" s="192"/>
      <c r="H882" s="196"/>
      <c r="I882" s="181"/>
      <c r="J882" s="181"/>
      <c r="K882" s="181"/>
      <c r="L882" s="181"/>
    </row>
    <row r="883" spans="1:12" ht="15" customHeight="1" x14ac:dyDescent="0.35">
      <c r="A883" s="192"/>
      <c r="B883" s="193"/>
      <c r="C883" s="181"/>
      <c r="D883" s="181"/>
      <c r="E883" s="181"/>
      <c r="F883" s="181"/>
      <c r="G883" s="192"/>
      <c r="H883" s="196"/>
      <c r="I883" s="181"/>
      <c r="J883" s="181"/>
      <c r="K883" s="181"/>
      <c r="L883" s="181"/>
    </row>
    <row r="884" spans="1:12" ht="15" customHeight="1" x14ac:dyDescent="0.35">
      <c r="A884" s="192"/>
      <c r="B884" s="193"/>
      <c r="C884" s="181"/>
      <c r="D884" s="181"/>
      <c r="E884" s="181"/>
      <c r="F884" s="181"/>
      <c r="G884" s="192"/>
      <c r="H884" s="196"/>
      <c r="I884" s="181"/>
      <c r="J884" s="181"/>
      <c r="K884" s="181"/>
    </row>
    <row r="885" spans="1:12" ht="15" customHeight="1" x14ac:dyDescent="0.35">
      <c r="A885" s="192"/>
      <c r="B885" s="193"/>
      <c r="C885" s="181"/>
      <c r="D885" s="181"/>
      <c r="E885" s="181"/>
      <c r="F885" s="181"/>
      <c r="G885" s="192"/>
      <c r="H885" s="196"/>
      <c r="I885" s="181"/>
      <c r="J885" s="181"/>
      <c r="K885" s="181"/>
    </row>
    <row r="886" spans="1:12" ht="15" customHeight="1" x14ac:dyDescent="0.35">
      <c r="A886" s="192"/>
      <c r="B886" s="193"/>
      <c r="C886" s="181"/>
      <c r="D886" s="181"/>
      <c r="E886" s="181"/>
      <c r="F886" s="181"/>
      <c r="G886" s="192"/>
      <c r="H886" s="196"/>
      <c r="I886" s="181"/>
      <c r="J886" s="181"/>
      <c r="K886" s="181"/>
    </row>
    <row r="887" spans="1:12" ht="15" customHeight="1" x14ac:dyDescent="0.35">
      <c r="A887" s="192"/>
      <c r="B887" s="193"/>
      <c r="C887" s="181"/>
      <c r="D887" s="181"/>
      <c r="E887" s="181"/>
      <c r="F887" s="181"/>
      <c r="G887" s="192"/>
      <c r="H887" s="196"/>
      <c r="I887" s="181"/>
      <c r="J887" s="181"/>
      <c r="K887" s="181"/>
    </row>
    <row r="888" spans="1:12" ht="15" customHeight="1" x14ac:dyDescent="0.35">
      <c r="A888" s="192"/>
      <c r="B888" s="193"/>
      <c r="C888" s="181"/>
      <c r="D888" s="181"/>
      <c r="E888" s="181"/>
      <c r="F888" s="181"/>
      <c r="G888" s="192"/>
      <c r="H888" s="196"/>
      <c r="I888" s="181"/>
      <c r="J888" s="181"/>
      <c r="K888" s="181"/>
    </row>
    <row r="889" spans="1:12" ht="15" customHeight="1" x14ac:dyDescent="0.35">
      <c r="A889" s="192"/>
      <c r="B889" s="193"/>
      <c r="C889" s="181"/>
      <c r="D889" s="181"/>
      <c r="E889" s="181"/>
      <c r="F889" s="181"/>
      <c r="G889" s="192"/>
      <c r="H889" s="196"/>
      <c r="I889" s="181"/>
      <c r="J889" s="181"/>
      <c r="K889" s="181"/>
    </row>
    <row r="890" spans="1:12" ht="15" customHeight="1" x14ac:dyDescent="0.35">
      <c r="A890" s="192"/>
      <c r="B890" s="193"/>
      <c r="C890" s="181"/>
      <c r="D890" s="181"/>
      <c r="E890" s="181"/>
      <c r="F890" s="181"/>
      <c r="G890" s="192"/>
      <c r="H890" s="196"/>
      <c r="I890" s="181"/>
      <c r="J890" s="181"/>
      <c r="K890" s="181"/>
    </row>
    <row r="891" spans="1:12" ht="15" customHeight="1" x14ac:dyDescent="0.35">
      <c r="A891" s="192"/>
      <c r="B891" s="193"/>
      <c r="C891" s="181"/>
      <c r="D891" s="181"/>
      <c r="E891" s="181"/>
      <c r="F891" s="181"/>
      <c r="G891" s="192"/>
      <c r="H891" s="196"/>
      <c r="I891" s="181"/>
      <c r="J891" s="181"/>
      <c r="K891" s="181"/>
    </row>
    <row r="892" spans="1:12" ht="15" customHeight="1" x14ac:dyDescent="0.35">
      <c r="A892" s="192"/>
      <c r="B892" s="193"/>
      <c r="C892" s="181"/>
      <c r="D892" s="181"/>
      <c r="E892" s="181"/>
      <c r="F892" s="181"/>
      <c r="G892" s="192"/>
      <c r="H892" s="196"/>
      <c r="I892" s="181"/>
      <c r="J892" s="181"/>
      <c r="K892" s="181"/>
    </row>
    <row r="893" spans="1:12" ht="15" customHeight="1" x14ac:dyDescent="0.35">
      <c r="A893" s="192"/>
      <c r="B893" s="193"/>
      <c r="C893" s="181"/>
      <c r="D893" s="181"/>
      <c r="E893" s="181"/>
      <c r="F893" s="181"/>
      <c r="G893" s="192"/>
      <c r="H893" s="196"/>
      <c r="I893" s="181"/>
      <c r="J893" s="181"/>
      <c r="K893" s="181"/>
    </row>
    <row r="894" spans="1:12" ht="15" customHeight="1" x14ac:dyDescent="0.35">
      <c r="A894" s="192"/>
      <c r="B894" s="193"/>
      <c r="C894" s="181"/>
      <c r="D894" s="181"/>
      <c r="E894" s="181"/>
      <c r="F894" s="181"/>
      <c r="G894" s="192"/>
      <c r="H894" s="196"/>
      <c r="I894" s="181"/>
      <c r="J894" s="181"/>
      <c r="K894" s="181"/>
    </row>
    <row r="895" spans="1:12" ht="15" customHeight="1" x14ac:dyDescent="0.35">
      <c r="A895" s="192"/>
      <c r="B895" s="193"/>
      <c r="C895" s="181"/>
      <c r="D895" s="181"/>
      <c r="E895" s="181"/>
      <c r="F895" s="181"/>
      <c r="G895" s="192"/>
      <c r="H895" s="196"/>
      <c r="I895" s="181"/>
      <c r="J895" s="181"/>
      <c r="K895" s="181"/>
    </row>
    <row r="896" spans="1:12" ht="15" customHeight="1" x14ac:dyDescent="0.35">
      <c r="A896" s="192"/>
      <c r="B896" s="193"/>
      <c r="C896" s="181"/>
      <c r="D896" s="181"/>
      <c r="E896" s="181"/>
      <c r="F896" s="181"/>
      <c r="G896" s="192"/>
      <c r="H896" s="196"/>
      <c r="I896" s="181"/>
      <c r="J896" s="181"/>
      <c r="K896" s="181"/>
    </row>
    <row r="897" spans="1:11" ht="15" customHeight="1" x14ac:dyDescent="0.35">
      <c r="A897" s="192"/>
      <c r="B897" s="193"/>
      <c r="C897" s="181"/>
      <c r="D897" s="181"/>
      <c r="E897" s="181"/>
      <c r="F897" s="181"/>
      <c r="G897" s="192"/>
      <c r="H897" s="196"/>
      <c r="I897" s="181"/>
      <c r="J897" s="181"/>
      <c r="K897" s="181"/>
    </row>
    <row r="898" spans="1:11" ht="15" customHeight="1" x14ac:dyDescent="0.35">
      <c r="A898" s="192"/>
      <c r="B898" s="193"/>
      <c r="C898" s="181"/>
      <c r="D898" s="181"/>
      <c r="E898" s="181"/>
      <c r="F898" s="181"/>
      <c r="G898" s="192"/>
      <c r="H898" s="196"/>
      <c r="I898" s="181"/>
      <c r="J898" s="181"/>
      <c r="K898" s="181"/>
    </row>
    <row r="899" spans="1:11" ht="15" customHeight="1" x14ac:dyDescent="0.35">
      <c r="A899" s="192"/>
      <c r="B899" s="193"/>
      <c r="C899" s="181"/>
      <c r="D899" s="181"/>
      <c r="E899" s="181"/>
      <c r="F899" s="181"/>
      <c r="G899" s="192"/>
      <c r="H899" s="196"/>
      <c r="I899" s="181"/>
      <c r="J899" s="181"/>
      <c r="K899" s="181"/>
    </row>
    <row r="900" spans="1:11" ht="15" customHeight="1" x14ac:dyDescent="0.35">
      <c r="A900" s="192"/>
      <c r="B900" s="193"/>
      <c r="C900" s="181"/>
      <c r="D900" s="181"/>
      <c r="E900" s="181"/>
      <c r="F900" s="181"/>
      <c r="G900" s="192"/>
      <c r="H900" s="196"/>
      <c r="I900" s="181"/>
      <c r="J900" s="181"/>
      <c r="K900" s="181"/>
    </row>
    <row r="901" spans="1:11" ht="15" customHeight="1" x14ac:dyDescent="0.35">
      <c r="A901" s="192"/>
      <c r="B901" s="193"/>
      <c r="C901" s="181"/>
      <c r="D901" s="181"/>
      <c r="E901" s="181"/>
      <c r="F901" s="181"/>
      <c r="G901" s="192"/>
      <c r="H901" s="196"/>
      <c r="I901" s="181"/>
      <c r="J901" s="181"/>
      <c r="K901" s="181"/>
    </row>
    <row r="902" spans="1:11" ht="15" customHeight="1" x14ac:dyDescent="0.35">
      <c r="A902" s="192"/>
      <c r="B902" s="193"/>
      <c r="C902" s="181"/>
      <c r="D902" s="181"/>
      <c r="E902" s="181"/>
      <c r="F902" s="181"/>
      <c r="G902" s="192"/>
      <c r="H902" s="196"/>
      <c r="I902" s="181"/>
      <c r="J902" s="181"/>
      <c r="K902" s="181"/>
    </row>
    <row r="903" spans="1:11" ht="15" customHeight="1" x14ac:dyDescent="0.35">
      <c r="A903" s="192"/>
      <c r="B903" s="193"/>
      <c r="C903" s="181"/>
      <c r="D903" s="181"/>
      <c r="E903" s="181"/>
      <c r="F903" s="181"/>
      <c r="G903" s="192"/>
      <c r="H903" s="196"/>
      <c r="I903" s="181"/>
      <c r="J903" s="181"/>
      <c r="K903" s="181"/>
    </row>
    <row r="904" spans="1:11" ht="15" customHeight="1" x14ac:dyDescent="0.35">
      <c r="A904" s="192"/>
      <c r="B904" s="193"/>
      <c r="C904" s="181"/>
      <c r="D904" s="181"/>
      <c r="E904" s="181"/>
      <c r="F904" s="181"/>
      <c r="G904" s="192"/>
      <c r="H904" s="196"/>
      <c r="I904" s="181"/>
      <c r="J904" s="181"/>
      <c r="K904" s="181"/>
    </row>
    <row r="905" spans="1:11" ht="15" customHeight="1" x14ac:dyDescent="0.35">
      <c r="A905" s="192"/>
      <c r="B905" s="193"/>
      <c r="C905" s="181"/>
      <c r="D905" s="181"/>
      <c r="E905" s="181"/>
      <c r="F905" s="181"/>
      <c r="G905" s="192"/>
      <c r="H905" s="196"/>
      <c r="I905" s="181"/>
      <c r="J905" s="181"/>
      <c r="K905" s="181"/>
    </row>
    <row r="906" spans="1:11" ht="15" customHeight="1" x14ac:dyDescent="0.35">
      <c r="A906" s="192"/>
      <c r="B906" s="193"/>
      <c r="C906" s="181"/>
      <c r="D906" s="181"/>
      <c r="E906" s="181"/>
      <c r="F906" s="181"/>
      <c r="G906" s="192"/>
      <c r="H906" s="196"/>
      <c r="I906" s="181"/>
      <c r="J906" s="181"/>
      <c r="K906" s="181"/>
    </row>
    <row r="907" spans="1:11" ht="15" customHeight="1" x14ac:dyDescent="0.35">
      <c r="A907" s="192"/>
      <c r="B907" s="193"/>
      <c r="C907" s="181"/>
      <c r="D907" s="181"/>
      <c r="E907" s="181"/>
      <c r="F907" s="181"/>
      <c r="G907" s="192"/>
      <c r="H907" s="196"/>
      <c r="I907" s="181"/>
      <c r="J907" s="181"/>
      <c r="K907" s="181"/>
    </row>
    <row r="908" spans="1:11" ht="15" customHeight="1" x14ac:dyDescent="0.35">
      <c r="A908" s="192"/>
      <c r="B908" s="193"/>
      <c r="C908" s="181"/>
      <c r="D908" s="181"/>
      <c r="E908" s="181"/>
      <c r="F908" s="181"/>
      <c r="G908" s="192"/>
      <c r="H908" s="196"/>
      <c r="I908" s="181"/>
      <c r="J908" s="181"/>
      <c r="K908" s="181"/>
    </row>
    <row r="909" spans="1:11" ht="15" customHeight="1" x14ac:dyDescent="0.35">
      <c r="A909" s="192"/>
      <c r="B909" s="193"/>
      <c r="C909" s="181"/>
      <c r="D909" s="181"/>
      <c r="E909" s="181"/>
      <c r="F909" s="181"/>
      <c r="G909" s="192"/>
      <c r="H909" s="196"/>
      <c r="I909" s="181"/>
      <c r="J909" s="181"/>
      <c r="K909" s="181"/>
    </row>
    <row r="910" spans="1:11" ht="15" customHeight="1" x14ac:dyDescent="0.35">
      <c r="A910" s="192"/>
      <c r="B910" s="193"/>
      <c r="C910" s="181"/>
      <c r="D910" s="181"/>
      <c r="E910" s="181"/>
      <c r="F910" s="181"/>
      <c r="G910" s="192"/>
      <c r="H910" s="196"/>
      <c r="I910" s="181"/>
      <c r="J910" s="181"/>
      <c r="K910" s="181"/>
    </row>
    <row r="911" spans="1:11" ht="15" customHeight="1" x14ac:dyDescent="0.35">
      <c r="A911" s="192"/>
      <c r="B911" s="193"/>
      <c r="C911" s="181"/>
      <c r="D911" s="181"/>
      <c r="E911" s="181"/>
      <c r="F911" s="181"/>
      <c r="G911" s="192"/>
      <c r="H911" s="196"/>
      <c r="I911" s="181"/>
      <c r="J911" s="181"/>
      <c r="K911" s="181"/>
    </row>
    <row r="912" spans="1:11" ht="15" customHeight="1" x14ac:dyDescent="0.35">
      <c r="A912" s="192"/>
      <c r="B912" s="193"/>
      <c r="C912" s="181"/>
      <c r="D912" s="181"/>
      <c r="E912" s="181"/>
      <c r="F912" s="181"/>
      <c r="G912" s="192"/>
      <c r="H912" s="196"/>
      <c r="I912" s="181"/>
      <c r="J912" s="181"/>
      <c r="K912" s="181"/>
    </row>
    <row r="913" spans="1:11" ht="15" customHeight="1" x14ac:dyDescent="0.35">
      <c r="A913" s="192"/>
      <c r="B913" s="193"/>
      <c r="C913" s="181"/>
      <c r="D913" s="181"/>
      <c r="E913" s="181"/>
      <c r="F913" s="181"/>
      <c r="G913" s="192"/>
      <c r="H913" s="196"/>
      <c r="I913" s="181"/>
      <c r="J913" s="181"/>
      <c r="K913" s="181"/>
    </row>
    <row r="914" spans="1:11" ht="15" customHeight="1" x14ac:dyDescent="0.35">
      <c r="A914" s="192"/>
      <c r="B914" s="193"/>
      <c r="C914" s="181"/>
      <c r="D914" s="181"/>
      <c r="E914" s="181"/>
      <c r="F914" s="181"/>
      <c r="G914" s="192"/>
      <c r="H914" s="196"/>
      <c r="I914" s="181"/>
      <c r="J914" s="181"/>
      <c r="K914" s="181"/>
    </row>
    <row r="915" spans="1:11" ht="15" customHeight="1" x14ac:dyDescent="0.35">
      <c r="A915" s="192"/>
      <c r="B915" s="193"/>
      <c r="C915" s="181"/>
      <c r="D915" s="181"/>
      <c r="E915" s="181"/>
      <c r="F915" s="181"/>
      <c r="G915" s="192"/>
      <c r="H915" s="196"/>
      <c r="I915" s="181"/>
      <c r="J915" s="181"/>
      <c r="K915" s="181"/>
    </row>
    <row r="916" spans="1:11" ht="15" customHeight="1" x14ac:dyDescent="0.35">
      <c r="A916" s="192"/>
      <c r="B916" s="193"/>
      <c r="C916" s="181"/>
      <c r="D916" s="181"/>
      <c r="E916" s="181"/>
      <c r="F916" s="181"/>
      <c r="G916" s="192"/>
      <c r="H916" s="196"/>
      <c r="I916" s="181"/>
      <c r="J916" s="181"/>
      <c r="K916" s="181"/>
    </row>
    <row r="917" spans="1:11" ht="15" customHeight="1" x14ac:dyDescent="0.35">
      <c r="A917" s="192"/>
      <c r="B917" s="193"/>
      <c r="C917" s="181"/>
      <c r="D917" s="181"/>
      <c r="E917" s="181"/>
      <c r="F917" s="181"/>
      <c r="G917" s="192"/>
      <c r="H917" s="196"/>
      <c r="I917" s="181"/>
      <c r="J917" s="181"/>
      <c r="K917" s="181"/>
    </row>
    <row r="918" spans="1:11" ht="15" customHeight="1" x14ac:dyDescent="0.35">
      <c r="A918" s="192"/>
      <c r="B918" s="193"/>
      <c r="C918" s="181"/>
      <c r="D918" s="181"/>
      <c r="E918" s="181"/>
      <c r="F918" s="181"/>
      <c r="G918" s="192"/>
      <c r="H918" s="196"/>
      <c r="I918" s="181"/>
      <c r="J918" s="181"/>
      <c r="K918" s="181"/>
    </row>
    <row r="919" spans="1:11" ht="15" customHeight="1" x14ac:dyDescent="0.35">
      <c r="A919" s="192"/>
      <c r="B919" s="193"/>
      <c r="C919" s="181"/>
      <c r="D919" s="181"/>
      <c r="E919" s="181"/>
      <c r="F919" s="181"/>
      <c r="G919" s="192"/>
      <c r="H919" s="196"/>
      <c r="I919" s="181"/>
      <c r="J919" s="181"/>
      <c r="K919" s="181"/>
    </row>
    <row r="920" spans="1:11" ht="15" customHeight="1" x14ac:dyDescent="0.35">
      <c r="A920" s="192"/>
      <c r="B920" s="193"/>
      <c r="C920" s="181"/>
      <c r="D920" s="181"/>
      <c r="E920" s="181"/>
      <c r="F920" s="181"/>
      <c r="G920" s="192"/>
      <c r="H920" s="196"/>
      <c r="I920" s="181"/>
      <c r="J920" s="181"/>
      <c r="K920" s="181"/>
    </row>
    <row r="921" spans="1:11" ht="15" customHeight="1" x14ac:dyDescent="0.35">
      <c r="A921" s="192"/>
      <c r="B921" s="193"/>
      <c r="C921" s="181"/>
      <c r="D921" s="181"/>
      <c r="E921" s="181"/>
      <c r="F921" s="181"/>
      <c r="G921" s="192"/>
      <c r="H921" s="196"/>
      <c r="I921" s="181"/>
      <c r="J921" s="181"/>
      <c r="K921" s="181"/>
    </row>
    <row r="922" spans="1:11" ht="15" customHeight="1" x14ac:dyDescent="0.35">
      <c r="A922" s="192"/>
      <c r="B922" s="193"/>
      <c r="C922" s="181"/>
      <c r="D922" s="181"/>
      <c r="E922" s="181"/>
      <c r="F922" s="181"/>
      <c r="G922" s="192"/>
      <c r="H922" s="196"/>
      <c r="I922" s="181"/>
      <c r="J922" s="181"/>
      <c r="K922" s="181"/>
    </row>
    <row r="923" spans="1:11" ht="15" customHeight="1" x14ac:dyDescent="0.35">
      <c r="A923" s="192"/>
      <c r="B923" s="193"/>
      <c r="C923" s="181"/>
      <c r="D923" s="181"/>
      <c r="E923" s="181"/>
      <c r="F923" s="181"/>
      <c r="G923" s="192"/>
      <c r="H923" s="196"/>
      <c r="I923" s="181"/>
      <c r="J923" s="181"/>
      <c r="K923" s="181"/>
    </row>
    <row r="924" spans="1:11" ht="15" customHeight="1" x14ac:dyDescent="0.35">
      <c r="A924" s="192"/>
      <c r="B924" s="193"/>
      <c r="C924" s="181"/>
      <c r="D924" s="181"/>
      <c r="E924" s="181"/>
      <c r="F924" s="181"/>
      <c r="G924" s="192"/>
      <c r="H924" s="196"/>
      <c r="I924" s="181"/>
      <c r="J924" s="181"/>
      <c r="K924" s="181"/>
    </row>
    <row r="925" spans="1:11" ht="15" customHeight="1" x14ac:dyDescent="0.35">
      <c r="A925" s="192"/>
      <c r="B925" s="193"/>
      <c r="C925" s="181"/>
      <c r="D925" s="181"/>
      <c r="E925" s="181"/>
      <c r="F925" s="181"/>
      <c r="G925" s="192"/>
      <c r="H925" s="196"/>
      <c r="I925" s="181"/>
      <c r="J925" s="181"/>
      <c r="K925" s="181"/>
    </row>
    <row r="926" spans="1:11" ht="15" customHeight="1" x14ac:dyDescent="0.35">
      <c r="A926" s="192"/>
      <c r="B926" s="193"/>
      <c r="C926" s="181"/>
      <c r="D926" s="181"/>
      <c r="E926" s="181"/>
      <c r="F926" s="181"/>
      <c r="G926" s="192"/>
      <c r="H926" s="196"/>
      <c r="I926" s="181"/>
      <c r="J926" s="181"/>
      <c r="K926" s="181"/>
    </row>
    <row r="927" spans="1:11" ht="15" customHeight="1" x14ac:dyDescent="0.35">
      <c r="A927" s="192"/>
      <c r="B927" s="193"/>
      <c r="C927" s="181"/>
      <c r="D927" s="181"/>
      <c r="E927" s="181"/>
      <c r="F927" s="181"/>
      <c r="G927" s="192"/>
      <c r="H927" s="196"/>
      <c r="I927" s="181"/>
      <c r="J927" s="181"/>
      <c r="K927" s="181"/>
    </row>
    <row r="928" spans="1:11" ht="15" customHeight="1" x14ac:dyDescent="0.35">
      <c r="A928" s="192"/>
      <c r="B928" s="193"/>
      <c r="C928" s="181"/>
      <c r="D928" s="181"/>
      <c r="E928" s="181"/>
      <c r="F928" s="181"/>
      <c r="G928" s="192"/>
      <c r="H928" s="196"/>
      <c r="I928" s="181"/>
      <c r="J928" s="181"/>
      <c r="K928" s="181"/>
    </row>
    <row r="929" spans="1:11" ht="15" customHeight="1" x14ac:dyDescent="0.35">
      <c r="A929" s="192"/>
      <c r="B929" s="193"/>
      <c r="C929" s="181"/>
      <c r="D929" s="181"/>
      <c r="E929" s="181"/>
      <c r="F929" s="181"/>
      <c r="G929" s="192"/>
      <c r="H929" s="196"/>
      <c r="I929" s="181"/>
      <c r="J929" s="181"/>
      <c r="K929" s="181"/>
    </row>
    <row r="930" spans="1:11" ht="15" customHeight="1" x14ac:dyDescent="0.35">
      <c r="A930" s="192"/>
      <c r="B930" s="193"/>
      <c r="C930" s="181"/>
      <c r="D930" s="181"/>
      <c r="E930" s="181"/>
      <c r="F930" s="181"/>
      <c r="G930" s="192"/>
      <c r="H930" s="196"/>
      <c r="I930" s="181"/>
      <c r="J930" s="181"/>
      <c r="K930" s="181"/>
    </row>
    <row r="931" spans="1:11" ht="15" customHeight="1" x14ac:dyDescent="0.35">
      <c r="A931" s="192"/>
      <c r="B931" s="193"/>
      <c r="C931" s="181"/>
      <c r="D931" s="181"/>
      <c r="E931" s="181"/>
      <c r="F931" s="181"/>
      <c r="G931" s="192"/>
      <c r="H931" s="196"/>
      <c r="I931" s="181"/>
      <c r="J931" s="181"/>
      <c r="K931" s="181"/>
    </row>
    <row r="932" spans="1:11" ht="15" customHeight="1" x14ac:dyDescent="0.35">
      <c r="A932" s="192"/>
      <c r="B932" s="193"/>
      <c r="C932" s="181"/>
      <c r="D932" s="181"/>
      <c r="E932" s="181"/>
      <c r="F932" s="181"/>
      <c r="G932" s="192"/>
      <c r="H932" s="196"/>
      <c r="I932" s="181"/>
      <c r="J932" s="181"/>
      <c r="K932" s="181"/>
    </row>
    <row r="933" spans="1:11" ht="15" customHeight="1" x14ac:dyDescent="0.35">
      <c r="A933" s="192"/>
      <c r="B933" s="193"/>
      <c r="C933" s="181"/>
      <c r="D933" s="181"/>
      <c r="E933" s="181"/>
      <c r="F933" s="181"/>
      <c r="G933" s="192"/>
      <c r="H933" s="196"/>
      <c r="I933" s="181"/>
      <c r="J933" s="181"/>
      <c r="K933" s="181"/>
    </row>
    <row r="934" spans="1:11" ht="15" customHeight="1" x14ac:dyDescent="0.35">
      <c r="A934" s="192"/>
      <c r="B934" s="193"/>
      <c r="C934" s="181"/>
      <c r="D934" s="181"/>
      <c r="E934" s="181"/>
      <c r="F934" s="181"/>
      <c r="G934" s="192"/>
      <c r="H934" s="196"/>
      <c r="I934" s="181"/>
      <c r="J934" s="181"/>
      <c r="K934" s="181"/>
    </row>
    <row r="935" spans="1:11" ht="15" customHeight="1" x14ac:dyDescent="0.35">
      <c r="A935" s="192"/>
      <c r="B935" s="193"/>
      <c r="C935" s="181"/>
      <c r="D935" s="181"/>
      <c r="E935" s="181"/>
      <c r="F935" s="181"/>
      <c r="G935" s="192"/>
      <c r="H935" s="196"/>
      <c r="I935" s="181"/>
      <c r="J935" s="181"/>
      <c r="K935" s="181"/>
    </row>
    <row r="936" spans="1:11" ht="15" customHeight="1" x14ac:dyDescent="0.35">
      <c r="A936" s="192"/>
      <c r="B936" s="193"/>
      <c r="C936" s="181"/>
      <c r="D936" s="181"/>
      <c r="E936" s="181"/>
      <c r="F936" s="181"/>
      <c r="G936" s="192"/>
      <c r="H936" s="196"/>
      <c r="I936" s="181"/>
      <c r="J936" s="181"/>
      <c r="K936" s="181"/>
    </row>
    <row r="937" spans="1:11" ht="15" customHeight="1" x14ac:dyDescent="0.35">
      <c r="A937" s="192"/>
      <c r="B937" s="193"/>
      <c r="C937" s="181"/>
      <c r="D937" s="181"/>
      <c r="E937" s="181"/>
      <c r="F937" s="181"/>
      <c r="G937" s="192"/>
      <c r="H937" s="196"/>
      <c r="I937" s="181"/>
      <c r="J937" s="181"/>
      <c r="K937" s="181"/>
    </row>
    <row r="938" spans="1:11" ht="15" customHeight="1" x14ac:dyDescent="0.35">
      <c r="A938" s="192"/>
      <c r="B938" s="193"/>
      <c r="C938" s="181"/>
      <c r="D938" s="181"/>
      <c r="E938" s="181"/>
      <c r="F938" s="181"/>
      <c r="G938" s="192"/>
      <c r="H938" s="196"/>
      <c r="I938" s="181"/>
      <c r="J938" s="181"/>
      <c r="K938" s="181"/>
    </row>
  </sheetData>
  <mergeCells count="1">
    <mergeCell ref="A1:L1"/>
  </mergeCells>
  <dataValidations count="1">
    <dataValidation type="list" allowBlank="1" showInputMessage="1" showErrorMessage="1" sqref="E3:E27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7"/>
  <sheetViews>
    <sheetView zoomScaleNormal="100" workbookViewId="0">
      <selection activeCell="G9" sqref="G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353" t="s">
        <v>566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5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customHeight="1" x14ac:dyDescent="0.35">
      <c r="A3" s="138" t="s">
        <v>785</v>
      </c>
      <c r="B3" s="143" t="s">
        <v>786</v>
      </c>
      <c r="C3" s="138" t="s">
        <v>787</v>
      </c>
      <c r="D3" s="138" t="s">
        <v>788</v>
      </c>
      <c r="F3" s="136" t="s">
        <v>789</v>
      </c>
      <c r="G3" s="138" t="s">
        <v>488</v>
      </c>
      <c r="H3" s="143" t="s">
        <v>790</v>
      </c>
      <c r="I3" s="144">
        <v>45531</v>
      </c>
      <c r="J3" s="138" t="s">
        <v>489</v>
      </c>
      <c r="K3" s="144">
        <v>45689</v>
      </c>
      <c r="L3" s="144">
        <v>46053</v>
      </c>
      <c r="M3" s="175">
        <v>79290</v>
      </c>
      <c r="N3" s="175">
        <v>20615</v>
      </c>
      <c r="O3" s="175">
        <f t="shared" ref="O3" si="0">SUM(M3:N3)</f>
        <v>99905</v>
      </c>
      <c r="P3" s="176"/>
    </row>
    <row r="4" spans="1:26" s="140" customFormat="1" ht="27.75" customHeight="1" x14ac:dyDescent="0.35">
      <c r="A4" s="136"/>
      <c r="B4" s="141"/>
      <c r="C4" s="138"/>
      <c r="D4" s="138"/>
      <c r="E4" s="138"/>
      <c r="F4" s="138"/>
      <c r="G4" s="138"/>
      <c r="H4" s="138"/>
      <c r="I4" s="174" t="s">
        <v>184</v>
      </c>
      <c r="J4" s="138"/>
      <c r="K4" s="174" t="s">
        <v>556</v>
      </c>
      <c r="L4" s="142">
        <f>COUNT(M3:M3)</f>
        <v>1</v>
      </c>
      <c r="M4" s="324">
        <f>SUM(M3:M3)</f>
        <v>79290</v>
      </c>
      <c r="N4" s="324">
        <f>SUM(N3:N3)</f>
        <v>20615</v>
      </c>
      <c r="O4" s="324">
        <f>SUM(O3:O3)</f>
        <v>99905</v>
      </c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s="137" customFormat="1" ht="14.25" customHeight="1" x14ac:dyDescent="0.35">
      <c r="A5" s="258"/>
      <c r="B5" s="259"/>
      <c r="C5" s="19"/>
      <c r="D5" s="19"/>
      <c r="E5" s="19"/>
      <c r="F5" s="19"/>
      <c r="G5" s="19"/>
      <c r="H5" s="19"/>
      <c r="I5" s="19"/>
      <c r="J5" s="19"/>
      <c r="K5" s="19"/>
      <c r="L5" s="19"/>
      <c r="M5" s="260" t="s">
        <v>184</v>
      </c>
      <c r="N5" s="261" t="s">
        <v>184</v>
      </c>
      <c r="O5" s="261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0"/>
      <c r="L6" s="10"/>
      <c r="M6" s="10" t="s">
        <v>184</v>
      </c>
      <c r="N6" s="10" t="s">
        <v>184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9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2024-10-21T22:30:32Z</cp:lastPrinted>
  <dcterms:created xsi:type="dcterms:W3CDTF">2018-06-04T18:13:15Z</dcterms:created>
  <dcterms:modified xsi:type="dcterms:W3CDTF">2024-10-25T15:03:35Z</dcterms:modified>
  <cp:category/>
  <cp:contentStatus/>
</cp:coreProperties>
</file>